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2019\markvala\Zateplení objektu Mjr. Nováka 1455_34, Ostrava - Hrabůvka\odevzdáno 2020_06_02\"/>
    </mc:Choice>
  </mc:AlternateContent>
  <xr:revisionPtr revIDLastSave="0" documentId="8_{DFFC5713-F5AF-4255-AC2B-361DE284CFC6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6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06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Naklady'!$A$1:$X$36</definedName>
    <definedName name="_xlnm.Print_Area" localSheetId="4">'SO 06 1 Pol'!$A$1:$X$681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4" i="1"/>
  <c r="F44" i="1"/>
  <c r="G43" i="1"/>
  <c r="F43" i="1"/>
  <c r="G41" i="1"/>
  <c r="F41" i="1"/>
  <c r="G40" i="1"/>
  <c r="F40" i="1"/>
  <c r="G39" i="1"/>
  <c r="F39" i="1"/>
  <c r="G675" i="13"/>
  <c r="BA635" i="13"/>
  <c r="BA619" i="13"/>
  <c r="BA475" i="13"/>
  <c r="BA454" i="13"/>
  <c r="BA453" i="13"/>
  <c r="BA448" i="13"/>
  <c r="BA412" i="13"/>
  <c r="BA405" i="13"/>
  <c r="BA205" i="13"/>
  <c r="BA192" i="13"/>
  <c r="BA191" i="13"/>
  <c r="BA177" i="13"/>
  <c r="BA176" i="13"/>
  <c r="BA166" i="13"/>
  <c r="BA149" i="13"/>
  <c r="BA142" i="13"/>
  <c r="BA136" i="13"/>
  <c r="BA130" i="13"/>
  <c r="BA117" i="13"/>
  <c r="BA110" i="13"/>
  <c r="BA80" i="13"/>
  <c r="BA52" i="13"/>
  <c r="BA46" i="13"/>
  <c r="BA35" i="13"/>
  <c r="BA31" i="13"/>
  <c r="BA21" i="13"/>
  <c r="BA17" i="13"/>
  <c r="G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6" i="13"/>
  <c r="I16" i="13"/>
  <c r="K16" i="13"/>
  <c r="M16" i="13"/>
  <c r="O16" i="13"/>
  <c r="Q16" i="13"/>
  <c r="V16" i="13"/>
  <c r="G20" i="13"/>
  <c r="M20" i="13" s="1"/>
  <c r="I20" i="13"/>
  <c r="K20" i="13"/>
  <c r="O20" i="13"/>
  <c r="O8" i="13" s="1"/>
  <c r="Q20" i="13"/>
  <c r="V20" i="13"/>
  <c r="G24" i="13"/>
  <c r="M24" i="13" s="1"/>
  <c r="I24" i="13"/>
  <c r="K24" i="13"/>
  <c r="O24" i="13"/>
  <c r="Q24" i="13"/>
  <c r="V24" i="13"/>
  <c r="G30" i="13"/>
  <c r="I30" i="13"/>
  <c r="K30" i="13"/>
  <c r="M30" i="13"/>
  <c r="O30" i="13"/>
  <c r="Q30" i="13"/>
  <c r="V30" i="13"/>
  <c r="G34" i="13"/>
  <c r="I34" i="13"/>
  <c r="K34" i="13"/>
  <c r="M34" i="13"/>
  <c r="O34" i="13"/>
  <c r="Q34" i="13"/>
  <c r="V34" i="13"/>
  <c r="G38" i="13"/>
  <c r="M38" i="13" s="1"/>
  <c r="I38" i="13"/>
  <c r="K38" i="13"/>
  <c r="O38" i="13"/>
  <c r="Q38" i="13"/>
  <c r="V38" i="13"/>
  <c r="G45" i="13"/>
  <c r="I45" i="13"/>
  <c r="K45" i="13"/>
  <c r="M45" i="13"/>
  <c r="O45" i="13"/>
  <c r="Q45" i="13"/>
  <c r="V45" i="13"/>
  <c r="G48" i="13"/>
  <c r="I48" i="13"/>
  <c r="K48" i="13"/>
  <c r="M48" i="13"/>
  <c r="O48" i="13"/>
  <c r="Q48" i="13"/>
  <c r="V48" i="13"/>
  <c r="G51" i="13"/>
  <c r="I51" i="13"/>
  <c r="K51" i="13"/>
  <c r="M51" i="13"/>
  <c r="O51" i="13"/>
  <c r="Q51" i="13"/>
  <c r="V51" i="13"/>
  <c r="G54" i="13"/>
  <c r="M54" i="13" s="1"/>
  <c r="I54" i="13"/>
  <c r="K54" i="13"/>
  <c r="O54" i="13"/>
  <c r="Q54" i="13"/>
  <c r="V54" i="13"/>
  <c r="G56" i="13"/>
  <c r="I56" i="13"/>
  <c r="K56" i="13"/>
  <c r="M56" i="13"/>
  <c r="O56" i="13"/>
  <c r="Q56" i="13"/>
  <c r="V56" i="13"/>
  <c r="G58" i="13"/>
  <c r="K58" i="13"/>
  <c r="O58" i="13"/>
  <c r="V58" i="13"/>
  <c r="G59" i="13"/>
  <c r="I59" i="13"/>
  <c r="I58" i="13" s="1"/>
  <c r="K59" i="13"/>
  <c r="M59" i="13"/>
  <c r="M58" i="13" s="1"/>
  <c r="O59" i="13"/>
  <c r="Q59" i="13"/>
  <c r="Q58" i="13" s="1"/>
  <c r="V59" i="13"/>
  <c r="G63" i="13"/>
  <c r="K63" i="13"/>
  <c r="O63" i="13"/>
  <c r="V63" i="13"/>
  <c r="G64" i="13"/>
  <c r="I64" i="13"/>
  <c r="I63" i="13" s="1"/>
  <c r="K64" i="13"/>
  <c r="M64" i="13"/>
  <c r="M63" i="13" s="1"/>
  <c r="O64" i="13"/>
  <c r="Q64" i="13"/>
  <c r="Q63" i="13" s="1"/>
  <c r="V64" i="13"/>
  <c r="K67" i="13"/>
  <c r="G68" i="13"/>
  <c r="I68" i="13"/>
  <c r="I67" i="13" s="1"/>
  <c r="K68" i="13"/>
  <c r="M68" i="13"/>
  <c r="O68" i="13"/>
  <c r="Q68" i="13"/>
  <c r="Q67" i="13" s="1"/>
  <c r="V68" i="13"/>
  <c r="G72" i="13"/>
  <c r="AF675" i="13" s="1"/>
  <c r="I72" i="13"/>
  <c r="K72" i="13"/>
  <c r="O72" i="13"/>
  <c r="O67" i="13" s="1"/>
  <c r="Q72" i="13"/>
  <c r="V72" i="13"/>
  <c r="G75" i="13"/>
  <c r="I75" i="13"/>
  <c r="K75" i="13"/>
  <c r="M75" i="13"/>
  <c r="O75" i="13"/>
  <c r="Q75" i="13"/>
  <c r="V75" i="13"/>
  <c r="G79" i="13"/>
  <c r="M79" i="13" s="1"/>
  <c r="I79" i="13"/>
  <c r="K79" i="13"/>
  <c r="O79" i="13"/>
  <c r="Q79" i="13"/>
  <c r="V79" i="13"/>
  <c r="V67" i="13" s="1"/>
  <c r="G84" i="13"/>
  <c r="I84" i="13"/>
  <c r="K84" i="13"/>
  <c r="M84" i="13"/>
  <c r="O84" i="13"/>
  <c r="Q84" i="13"/>
  <c r="V84" i="13"/>
  <c r="G88" i="13"/>
  <c r="M88" i="13" s="1"/>
  <c r="I88" i="13"/>
  <c r="K88" i="13"/>
  <c r="O88" i="13"/>
  <c r="Q88" i="13"/>
  <c r="V88" i="13"/>
  <c r="I91" i="13"/>
  <c r="Q91" i="13"/>
  <c r="G92" i="13"/>
  <c r="M92" i="13" s="1"/>
  <c r="M91" i="13" s="1"/>
  <c r="I92" i="13"/>
  <c r="K92" i="13"/>
  <c r="K91" i="13" s="1"/>
  <c r="O92" i="13"/>
  <c r="O91" i="13" s="1"/>
  <c r="Q92" i="13"/>
  <c r="V92" i="13"/>
  <c r="V91" i="13" s="1"/>
  <c r="G101" i="13"/>
  <c r="I101" i="13"/>
  <c r="K101" i="13"/>
  <c r="M101" i="13"/>
  <c r="O101" i="13"/>
  <c r="Q101" i="13"/>
  <c r="V101" i="13"/>
  <c r="G104" i="13"/>
  <c r="O104" i="13"/>
  <c r="G105" i="13"/>
  <c r="I105" i="13"/>
  <c r="I104" i="13" s="1"/>
  <c r="K105" i="13"/>
  <c r="M105" i="13"/>
  <c r="O105" i="13"/>
  <c r="Q105" i="13"/>
  <c r="Q104" i="13" s="1"/>
  <c r="V105" i="13"/>
  <c r="G109" i="13"/>
  <c r="M109" i="13" s="1"/>
  <c r="I109" i="13"/>
  <c r="K109" i="13"/>
  <c r="K104" i="13" s="1"/>
  <c r="O109" i="13"/>
  <c r="Q109" i="13"/>
  <c r="V109" i="13"/>
  <c r="V104" i="13" s="1"/>
  <c r="G116" i="13"/>
  <c r="G115" i="13" s="1"/>
  <c r="I116" i="13"/>
  <c r="K116" i="13"/>
  <c r="K115" i="13" s="1"/>
  <c r="O116" i="13"/>
  <c r="O115" i="13" s="1"/>
  <c r="Q116" i="13"/>
  <c r="V116" i="13"/>
  <c r="V115" i="13" s="1"/>
  <c r="G129" i="13"/>
  <c r="I129" i="13"/>
  <c r="I115" i="13" s="1"/>
  <c r="K129" i="13"/>
  <c r="M129" i="13"/>
  <c r="O129" i="13"/>
  <c r="Q129" i="13"/>
  <c r="Q115" i="13" s="1"/>
  <c r="V129" i="13"/>
  <c r="G135" i="13"/>
  <c r="M135" i="13" s="1"/>
  <c r="I135" i="13"/>
  <c r="K135" i="13"/>
  <c r="O135" i="13"/>
  <c r="Q135" i="13"/>
  <c r="V135" i="13"/>
  <c r="G141" i="13"/>
  <c r="I141" i="13"/>
  <c r="K141" i="13"/>
  <c r="M141" i="13"/>
  <c r="O141" i="13"/>
  <c r="Q141" i="13"/>
  <c r="V141" i="13"/>
  <c r="G148" i="13"/>
  <c r="M148" i="13" s="1"/>
  <c r="I148" i="13"/>
  <c r="K148" i="13"/>
  <c r="O148" i="13"/>
  <c r="Q148" i="13"/>
  <c r="V148" i="13"/>
  <c r="G165" i="13"/>
  <c r="I165" i="13"/>
  <c r="K165" i="13"/>
  <c r="M165" i="13"/>
  <c r="O165" i="13"/>
  <c r="Q165" i="13"/>
  <c r="V165" i="13"/>
  <c r="G175" i="13"/>
  <c r="M175" i="13" s="1"/>
  <c r="I175" i="13"/>
  <c r="K175" i="13"/>
  <c r="O175" i="13"/>
  <c r="Q175" i="13"/>
  <c r="V175" i="13"/>
  <c r="G190" i="13"/>
  <c r="I190" i="13"/>
  <c r="K190" i="13"/>
  <c r="M190" i="13"/>
  <c r="O190" i="13"/>
  <c r="Q190" i="13"/>
  <c r="V190" i="13"/>
  <c r="G204" i="13"/>
  <c r="M204" i="13" s="1"/>
  <c r="I204" i="13"/>
  <c r="K204" i="13"/>
  <c r="O204" i="13"/>
  <c r="Q204" i="13"/>
  <c r="V204" i="13"/>
  <c r="G217" i="13"/>
  <c r="I217" i="13"/>
  <c r="K217" i="13"/>
  <c r="M217" i="13"/>
  <c r="O217" i="13"/>
  <c r="Q217" i="13"/>
  <c r="V217" i="13"/>
  <c r="G233" i="13"/>
  <c r="M233" i="13" s="1"/>
  <c r="I233" i="13"/>
  <c r="K233" i="13"/>
  <c r="O233" i="13"/>
  <c r="Q233" i="13"/>
  <c r="V233" i="13"/>
  <c r="G238" i="13"/>
  <c r="I238" i="13"/>
  <c r="K238" i="13"/>
  <c r="M238" i="13"/>
  <c r="O238" i="13"/>
  <c r="Q238" i="13"/>
  <c r="V238" i="13"/>
  <c r="G243" i="13"/>
  <c r="M243" i="13" s="1"/>
  <c r="I243" i="13"/>
  <c r="K243" i="13"/>
  <c r="O243" i="13"/>
  <c r="Q243" i="13"/>
  <c r="V243" i="13"/>
  <c r="G247" i="13"/>
  <c r="I247" i="13"/>
  <c r="K247" i="13"/>
  <c r="M247" i="13"/>
  <c r="O247" i="13"/>
  <c r="Q247" i="13"/>
  <c r="V247" i="13"/>
  <c r="G269" i="13"/>
  <c r="M269" i="13" s="1"/>
  <c r="I269" i="13"/>
  <c r="K269" i="13"/>
  <c r="O269" i="13"/>
  <c r="Q269" i="13"/>
  <c r="V269" i="13"/>
  <c r="G271" i="13"/>
  <c r="I271" i="13"/>
  <c r="K271" i="13"/>
  <c r="M271" i="13"/>
  <c r="O271" i="13"/>
  <c r="Q271" i="13"/>
  <c r="V271" i="13"/>
  <c r="G274" i="13"/>
  <c r="M274" i="13" s="1"/>
  <c r="I274" i="13"/>
  <c r="K274" i="13"/>
  <c r="O274" i="13"/>
  <c r="Q274" i="13"/>
  <c r="V274" i="13"/>
  <c r="G283" i="13"/>
  <c r="I283" i="13"/>
  <c r="K283" i="13"/>
  <c r="M283" i="13"/>
  <c r="O283" i="13"/>
  <c r="Q283" i="13"/>
  <c r="V283" i="13"/>
  <c r="G287" i="13"/>
  <c r="M287" i="13" s="1"/>
  <c r="I287" i="13"/>
  <c r="K287" i="13"/>
  <c r="O287" i="13"/>
  <c r="Q287" i="13"/>
  <c r="V287" i="13"/>
  <c r="G295" i="13"/>
  <c r="I295" i="13"/>
  <c r="K295" i="13"/>
  <c r="M295" i="13"/>
  <c r="O295" i="13"/>
  <c r="Q295" i="13"/>
  <c r="V295" i="13"/>
  <c r="G317" i="13"/>
  <c r="M317" i="13" s="1"/>
  <c r="I317" i="13"/>
  <c r="K317" i="13"/>
  <c r="O317" i="13"/>
  <c r="Q317" i="13"/>
  <c r="V317" i="13"/>
  <c r="G335" i="13"/>
  <c r="I335" i="13"/>
  <c r="K335" i="13"/>
  <c r="M335" i="13"/>
  <c r="O335" i="13"/>
  <c r="Q335" i="13"/>
  <c r="V335" i="13"/>
  <c r="G354" i="13"/>
  <c r="M354" i="13" s="1"/>
  <c r="I354" i="13"/>
  <c r="K354" i="13"/>
  <c r="O354" i="13"/>
  <c r="Q354" i="13"/>
  <c r="V354" i="13"/>
  <c r="G395" i="13"/>
  <c r="I395" i="13"/>
  <c r="K395" i="13"/>
  <c r="M395" i="13"/>
  <c r="O395" i="13"/>
  <c r="Q395" i="13"/>
  <c r="V395" i="13"/>
  <c r="G399" i="13"/>
  <c r="M399" i="13" s="1"/>
  <c r="I399" i="13"/>
  <c r="K399" i="13"/>
  <c r="O399" i="13"/>
  <c r="Q399" i="13"/>
  <c r="V399" i="13"/>
  <c r="I403" i="13"/>
  <c r="Q403" i="13"/>
  <c r="G404" i="13"/>
  <c r="M404" i="13" s="1"/>
  <c r="M403" i="13" s="1"/>
  <c r="I404" i="13"/>
  <c r="K404" i="13"/>
  <c r="K403" i="13" s="1"/>
  <c r="O404" i="13"/>
  <c r="O403" i="13" s="1"/>
  <c r="Q404" i="13"/>
  <c r="V404" i="13"/>
  <c r="V403" i="13" s="1"/>
  <c r="G408" i="13"/>
  <c r="I408" i="13"/>
  <c r="K408" i="13"/>
  <c r="M408" i="13"/>
  <c r="O408" i="13"/>
  <c r="Q408" i="13"/>
  <c r="V408" i="13"/>
  <c r="G410" i="13"/>
  <c r="O410" i="13"/>
  <c r="G411" i="13"/>
  <c r="I411" i="13"/>
  <c r="I410" i="13" s="1"/>
  <c r="K411" i="13"/>
  <c r="K410" i="13" s="1"/>
  <c r="M411" i="13"/>
  <c r="M410" i="13" s="1"/>
  <c r="O411" i="13"/>
  <c r="Q411" i="13"/>
  <c r="Q410" i="13" s="1"/>
  <c r="V411" i="13"/>
  <c r="V410" i="13" s="1"/>
  <c r="K415" i="13"/>
  <c r="V415" i="13"/>
  <c r="G416" i="13"/>
  <c r="I416" i="13"/>
  <c r="I415" i="13" s="1"/>
  <c r="K416" i="13"/>
  <c r="M416" i="13"/>
  <c r="O416" i="13"/>
  <c r="Q416" i="13"/>
  <c r="Q415" i="13" s="1"/>
  <c r="V416" i="13"/>
  <c r="G420" i="13"/>
  <c r="G415" i="13" s="1"/>
  <c r="I420" i="13"/>
  <c r="K420" i="13"/>
  <c r="O420" i="13"/>
  <c r="O415" i="13" s="1"/>
  <c r="Q420" i="13"/>
  <c r="V420" i="13"/>
  <c r="G424" i="13"/>
  <c r="I424" i="13"/>
  <c r="K424" i="13"/>
  <c r="M424" i="13"/>
  <c r="O424" i="13"/>
  <c r="Q424" i="13"/>
  <c r="V424" i="13"/>
  <c r="G428" i="13"/>
  <c r="I428" i="13"/>
  <c r="I427" i="13" s="1"/>
  <c r="K428" i="13"/>
  <c r="M428" i="13"/>
  <c r="O428" i="13"/>
  <c r="Q428" i="13"/>
  <c r="Q427" i="13" s="1"/>
  <c r="V428" i="13"/>
  <c r="G436" i="13"/>
  <c r="G427" i="13" s="1"/>
  <c r="I436" i="13"/>
  <c r="K436" i="13"/>
  <c r="O436" i="13"/>
  <c r="O427" i="13" s="1"/>
  <c r="Q436" i="13"/>
  <c r="V436" i="13"/>
  <c r="G438" i="13"/>
  <c r="I438" i="13"/>
  <c r="K438" i="13"/>
  <c r="M438" i="13"/>
  <c r="O438" i="13"/>
  <c r="Q438" i="13"/>
  <c r="V438" i="13"/>
  <c r="G440" i="13"/>
  <c r="M440" i="13" s="1"/>
  <c r="I440" i="13"/>
  <c r="K440" i="13"/>
  <c r="K427" i="13" s="1"/>
  <c r="O440" i="13"/>
  <c r="Q440" i="13"/>
  <c r="V440" i="13"/>
  <c r="V427" i="13" s="1"/>
  <c r="G445" i="13"/>
  <c r="G444" i="13" s="1"/>
  <c r="I445" i="13"/>
  <c r="K445" i="13"/>
  <c r="K444" i="13" s="1"/>
  <c r="O445" i="13"/>
  <c r="O444" i="13" s="1"/>
  <c r="Q445" i="13"/>
  <c r="V445" i="13"/>
  <c r="V444" i="13" s="1"/>
  <c r="G447" i="13"/>
  <c r="I447" i="13"/>
  <c r="I444" i="13" s="1"/>
  <c r="K447" i="13"/>
  <c r="M447" i="13"/>
  <c r="O447" i="13"/>
  <c r="Q447" i="13"/>
  <c r="Q444" i="13" s="1"/>
  <c r="V447" i="13"/>
  <c r="G452" i="13"/>
  <c r="M452" i="13" s="1"/>
  <c r="I452" i="13"/>
  <c r="K452" i="13"/>
  <c r="O452" i="13"/>
  <c r="Q452" i="13"/>
  <c r="V452" i="13"/>
  <c r="G458" i="13"/>
  <c r="I458" i="13"/>
  <c r="K458" i="13"/>
  <c r="M458" i="13"/>
  <c r="O458" i="13"/>
  <c r="Q458" i="13"/>
  <c r="V458" i="13"/>
  <c r="G462" i="13"/>
  <c r="M462" i="13" s="1"/>
  <c r="I462" i="13"/>
  <c r="K462" i="13"/>
  <c r="O462" i="13"/>
  <c r="Q462" i="13"/>
  <c r="V462" i="13"/>
  <c r="G465" i="13"/>
  <c r="I465" i="13"/>
  <c r="K465" i="13"/>
  <c r="M465" i="13"/>
  <c r="O465" i="13"/>
  <c r="Q465" i="13"/>
  <c r="V465" i="13"/>
  <c r="G469" i="13"/>
  <c r="M469" i="13" s="1"/>
  <c r="I469" i="13"/>
  <c r="K469" i="13"/>
  <c r="O469" i="13"/>
  <c r="Q469" i="13"/>
  <c r="V469" i="13"/>
  <c r="G474" i="13"/>
  <c r="G473" i="13" s="1"/>
  <c r="I474" i="13"/>
  <c r="I473" i="13" s="1"/>
  <c r="K474" i="13"/>
  <c r="K473" i="13" s="1"/>
  <c r="O474" i="13"/>
  <c r="O473" i="13" s="1"/>
  <c r="Q474" i="13"/>
  <c r="Q473" i="13" s="1"/>
  <c r="V474" i="13"/>
  <c r="V473" i="13" s="1"/>
  <c r="G479" i="13"/>
  <c r="I479" i="13"/>
  <c r="K479" i="13"/>
  <c r="M479" i="13"/>
  <c r="O479" i="13"/>
  <c r="Q479" i="13"/>
  <c r="V479" i="13"/>
  <c r="G483" i="13"/>
  <c r="I483" i="13"/>
  <c r="K483" i="13"/>
  <c r="M483" i="13"/>
  <c r="O483" i="13"/>
  <c r="Q483" i="13"/>
  <c r="V483" i="13"/>
  <c r="G487" i="13"/>
  <c r="I487" i="13"/>
  <c r="K487" i="13"/>
  <c r="M487" i="13"/>
  <c r="O487" i="13"/>
  <c r="Q487" i="13"/>
  <c r="V487" i="13"/>
  <c r="G490" i="13"/>
  <c r="M490" i="13" s="1"/>
  <c r="I490" i="13"/>
  <c r="K490" i="13"/>
  <c r="O490" i="13"/>
  <c r="Q490" i="13"/>
  <c r="V490" i="13"/>
  <c r="G493" i="13"/>
  <c r="I493" i="13"/>
  <c r="K493" i="13"/>
  <c r="M493" i="13"/>
  <c r="O493" i="13"/>
  <c r="Q493" i="13"/>
  <c r="V493" i="13"/>
  <c r="G496" i="13"/>
  <c r="I496" i="13"/>
  <c r="K496" i="13"/>
  <c r="M496" i="13"/>
  <c r="O496" i="13"/>
  <c r="Q496" i="13"/>
  <c r="V496" i="13"/>
  <c r="G499" i="13"/>
  <c r="I499" i="13"/>
  <c r="K499" i="13"/>
  <c r="M499" i="13"/>
  <c r="O499" i="13"/>
  <c r="Q499" i="13"/>
  <c r="V499" i="13"/>
  <c r="G503" i="13"/>
  <c r="M503" i="13" s="1"/>
  <c r="I503" i="13"/>
  <c r="K503" i="13"/>
  <c r="O503" i="13"/>
  <c r="Q503" i="13"/>
  <c r="V503" i="13"/>
  <c r="G506" i="13"/>
  <c r="I506" i="13"/>
  <c r="K506" i="13"/>
  <c r="M506" i="13"/>
  <c r="O506" i="13"/>
  <c r="Q506" i="13"/>
  <c r="V506" i="13"/>
  <c r="G509" i="13"/>
  <c r="I509" i="13"/>
  <c r="K509" i="13"/>
  <c r="M509" i="13"/>
  <c r="O509" i="13"/>
  <c r="Q509" i="13"/>
  <c r="V509" i="13"/>
  <c r="G513" i="13"/>
  <c r="G512" i="13" s="1"/>
  <c r="I513" i="13"/>
  <c r="I512" i="13" s="1"/>
  <c r="K513" i="13"/>
  <c r="K512" i="13" s="1"/>
  <c r="O513" i="13"/>
  <c r="O512" i="13" s="1"/>
  <c r="Q513" i="13"/>
  <c r="Q512" i="13" s="1"/>
  <c r="V513" i="13"/>
  <c r="V512" i="13" s="1"/>
  <c r="G520" i="13"/>
  <c r="G519" i="13" s="1"/>
  <c r="I520" i="13"/>
  <c r="K520" i="13"/>
  <c r="K519" i="13" s="1"/>
  <c r="M520" i="13"/>
  <c r="M519" i="13" s="1"/>
  <c r="O520" i="13"/>
  <c r="O519" i="13" s="1"/>
  <c r="Q520" i="13"/>
  <c r="V520" i="13"/>
  <c r="V519" i="13" s="1"/>
  <c r="G525" i="13"/>
  <c r="I525" i="13"/>
  <c r="K525" i="13"/>
  <c r="M525" i="13"/>
  <c r="O525" i="13"/>
  <c r="Q525" i="13"/>
  <c r="V525" i="13"/>
  <c r="G527" i="13"/>
  <c r="M527" i="13" s="1"/>
  <c r="I527" i="13"/>
  <c r="K527" i="13"/>
  <c r="O527" i="13"/>
  <c r="Q527" i="13"/>
  <c r="V527" i="13"/>
  <c r="G532" i="13"/>
  <c r="I532" i="13"/>
  <c r="I519" i="13" s="1"/>
  <c r="K532" i="13"/>
  <c r="M532" i="13"/>
  <c r="O532" i="13"/>
  <c r="Q532" i="13"/>
  <c r="Q519" i="13" s="1"/>
  <c r="V532" i="13"/>
  <c r="G535" i="13"/>
  <c r="I535" i="13"/>
  <c r="K535" i="13"/>
  <c r="M535" i="13"/>
  <c r="O535" i="13"/>
  <c r="Q535" i="13"/>
  <c r="V535" i="13"/>
  <c r="G538" i="13"/>
  <c r="I538" i="13"/>
  <c r="K538" i="13"/>
  <c r="M538" i="13"/>
  <c r="O538" i="13"/>
  <c r="Q538" i="13"/>
  <c r="V538" i="13"/>
  <c r="G543" i="13"/>
  <c r="G544" i="13"/>
  <c r="I544" i="13"/>
  <c r="I543" i="13" s="1"/>
  <c r="K544" i="13"/>
  <c r="K543" i="13" s="1"/>
  <c r="M544" i="13"/>
  <c r="O544" i="13"/>
  <c r="Q544" i="13"/>
  <c r="Q543" i="13" s="1"/>
  <c r="V544" i="13"/>
  <c r="V543" i="13" s="1"/>
  <c r="G546" i="13"/>
  <c r="I546" i="13"/>
  <c r="K546" i="13"/>
  <c r="M546" i="13"/>
  <c r="O546" i="13"/>
  <c r="Q546" i="13"/>
  <c r="V546" i="13"/>
  <c r="G548" i="13"/>
  <c r="I548" i="13"/>
  <c r="K548" i="13"/>
  <c r="M548" i="13"/>
  <c r="O548" i="13"/>
  <c r="Q548" i="13"/>
  <c r="V548" i="13"/>
  <c r="G555" i="13"/>
  <c r="M555" i="13" s="1"/>
  <c r="I555" i="13"/>
  <c r="K555" i="13"/>
  <c r="O555" i="13"/>
  <c r="O543" i="13" s="1"/>
  <c r="Q555" i="13"/>
  <c r="V555" i="13"/>
  <c r="G562" i="13"/>
  <c r="I562" i="13"/>
  <c r="K562" i="13"/>
  <c r="M562" i="13"/>
  <c r="O562" i="13"/>
  <c r="Q562" i="13"/>
  <c r="V562" i="13"/>
  <c r="G565" i="13"/>
  <c r="I565" i="13"/>
  <c r="K565" i="13"/>
  <c r="M565" i="13"/>
  <c r="O565" i="13"/>
  <c r="Q565" i="13"/>
  <c r="V565" i="13"/>
  <c r="G576" i="13"/>
  <c r="I576" i="13"/>
  <c r="K576" i="13"/>
  <c r="M576" i="13"/>
  <c r="O576" i="13"/>
  <c r="Q576" i="13"/>
  <c r="V576" i="13"/>
  <c r="G580" i="13"/>
  <c r="M580" i="13" s="1"/>
  <c r="I580" i="13"/>
  <c r="K580" i="13"/>
  <c r="O580" i="13"/>
  <c r="Q580" i="13"/>
  <c r="V580" i="13"/>
  <c r="G583" i="13"/>
  <c r="I583" i="13"/>
  <c r="K583" i="13"/>
  <c r="M583" i="13"/>
  <c r="O583" i="13"/>
  <c r="Q583" i="13"/>
  <c r="V583" i="13"/>
  <c r="G589" i="13"/>
  <c r="I589" i="13"/>
  <c r="K589" i="13"/>
  <c r="M589" i="13"/>
  <c r="O589" i="13"/>
  <c r="Q589" i="13"/>
  <c r="V589" i="13"/>
  <c r="G594" i="13"/>
  <c r="I594" i="13"/>
  <c r="K594" i="13"/>
  <c r="M594" i="13"/>
  <c r="O594" i="13"/>
  <c r="Q594" i="13"/>
  <c r="V594" i="13"/>
  <c r="G599" i="13"/>
  <c r="M599" i="13" s="1"/>
  <c r="I599" i="13"/>
  <c r="K599" i="13"/>
  <c r="O599" i="13"/>
  <c r="Q599" i="13"/>
  <c r="V599" i="13"/>
  <c r="I604" i="13"/>
  <c r="Q604" i="13"/>
  <c r="G605" i="13"/>
  <c r="G604" i="13" s="1"/>
  <c r="I605" i="13"/>
  <c r="K605" i="13"/>
  <c r="K604" i="13" s="1"/>
  <c r="M605" i="13"/>
  <c r="M604" i="13" s="1"/>
  <c r="O605" i="13"/>
  <c r="O604" i="13" s="1"/>
  <c r="Q605" i="13"/>
  <c r="V605" i="13"/>
  <c r="V604" i="13" s="1"/>
  <c r="G612" i="13"/>
  <c r="G611" i="13" s="1"/>
  <c r="I612" i="13"/>
  <c r="I611" i="13" s="1"/>
  <c r="K612" i="13"/>
  <c r="K611" i="13" s="1"/>
  <c r="O612" i="13"/>
  <c r="O611" i="13" s="1"/>
  <c r="Q612" i="13"/>
  <c r="Q611" i="13" s="1"/>
  <c r="V612" i="13"/>
  <c r="V611" i="13" s="1"/>
  <c r="G626" i="13"/>
  <c r="I626" i="13"/>
  <c r="K626" i="13"/>
  <c r="M626" i="13"/>
  <c r="O626" i="13"/>
  <c r="Q626" i="13"/>
  <c r="V626" i="13"/>
  <c r="K642" i="13"/>
  <c r="V642" i="13"/>
  <c r="G643" i="13"/>
  <c r="G642" i="13" s="1"/>
  <c r="I643" i="13"/>
  <c r="I642" i="13" s="1"/>
  <c r="K643" i="13"/>
  <c r="M643" i="13"/>
  <c r="O643" i="13"/>
  <c r="O642" i="13" s="1"/>
  <c r="Q643" i="13"/>
  <c r="Q642" i="13" s="1"/>
  <c r="V643" i="13"/>
  <c r="G645" i="13"/>
  <c r="M645" i="13" s="1"/>
  <c r="I645" i="13"/>
  <c r="K645" i="13"/>
  <c r="O645" i="13"/>
  <c r="Q645" i="13"/>
  <c r="V645" i="13"/>
  <c r="G649" i="13"/>
  <c r="G648" i="13" s="1"/>
  <c r="I649" i="13"/>
  <c r="K649" i="13"/>
  <c r="K648" i="13" s="1"/>
  <c r="M649" i="13"/>
  <c r="M648" i="13" s="1"/>
  <c r="O649" i="13"/>
  <c r="O648" i="13" s="1"/>
  <c r="Q649" i="13"/>
  <c r="V649" i="13"/>
  <c r="V648" i="13" s="1"/>
  <c r="G653" i="13"/>
  <c r="I653" i="13"/>
  <c r="K653" i="13"/>
  <c r="M653" i="13"/>
  <c r="O653" i="13"/>
  <c r="Q653" i="13"/>
  <c r="V653" i="13"/>
  <c r="G658" i="13"/>
  <c r="M658" i="13" s="1"/>
  <c r="I658" i="13"/>
  <c r="K658" i="13"/>
  <c r="O658" i="13"/>
  <c r="Q658" i="13"/>
  <c r="V658" i="13"/>
  <c r="G662" i="13"/>
  <c r="I662" i="13"/>
  <c r="I648" i="13" s="1"/>
  <c r="K662" i="13"/>
  <c r="M662" i="13"/>
  <c r="O662" i="13"/>
  <c r="Q662" i="13"/>
  <c r="Q648" i="13" s="1"/>
  <c r="V662" i="13"/>
  <c r="G666" i="13"/>
  <c r="I666" i="13"/>
  <c r="K666" i="13"/>
  <c r="M666" i="13"/>
  <c r="O666" i="13"/>
  <c r="Q666" i="13"/>
  <c r="V666" i="13"/>
  <c r="G670" i="13"/>
  <c r="I670" i="13"/>
  <c r="K670" i="13"/>
  <c r="M670" i="13"/>
  <c r="O670" i="13"/>
  <c r="Q670" i="13"/>
  <c r="V670" i="13"/>
  <c r="AE675" i="13"/>
  <c r="G35" i="12"/>
  <c r="BA29" i="12"/>
  <c r="BA28" i="12"/>
  <c r="BA25" i="12"/>
  <c r="BA23" i="12"/>
  <c r="BA16" i="12"/>
  <c r="BA14" i="12"/>
  <c r="BA12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K19" i="12" s="1"/>
  <c r="M20" i="12"/>
  <c r="M19" i="12" s="1"/>
  <c r="O20" i="12"/>
  <c r="Q20" i="12"/>
  <c r="V20" i="12"/>
  <c r="V19" i="12" s="1"/>
  <c r="G22" i="12"/>
  <c r="G19" i="12" s="1"/>
  <c r="I22" i="12"/>
  <c r="K22" i="12"/>
  <c r="M22" i="12"/>
  <c r="O22" i="12"/>
  <c r="O19" i="12" s="1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I19" i="12" s="1"/>
  <c r="K26" i="12"/>
  <c r="O26" i="12"/>
  <c r="Q26" i="12"/>
  <c r="Q19" i="12" s="1"/>
  <c r="V26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AE35" i="12"/>
  <c r="I20" i="1"/>
  <c r="I19" i="1"/>
  <c r="I18" i="1"/>
  <c r="I17" i="1"/>
  <c r="I16" i="1"/>
  <c r="I81" i="1"/>
  <c r="J80" i="1" s="1"/>
  <c r="AZ53" i="1"/>
  <c r="AZ52" i="1"/>
  <c r="AZ51" i="1"/>
  <c r="AZ50" i="1"/>
  <c r="AZ49" i="1"/>
  <c r="AZ48" i="1"/>
  <c r="F45" i="1"/>
  <c r="G45" i="1"/>
  <c r="G25" i="1" s="1"/>
  <c r="A25" i="1" s="1"/>
  <c r="A26" i="1" s="1"/>
  <c r="G26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62" i="1" l="1"/>
  <c r="J59" i="1"/>
  <c r="J63" i="1"/>
  <c r="J65" i="1"/>
  <c r="J67" i="1"/>
  <c r="J69" i="1"/>
  <c r="J71" i="1"/>
  <c r="J73" i="1"/>
  <c r="J75" i="1"/>
  <c r="J78" i="1"/>
  <c r="J61" i="1"/>
  <c r="J64" i="1"/>
  <c r="J66" i="1"/>
  <c r="J68" i="1"/>
  <c r="J70" i="1"/>
  <c r="J72" i="1"/>
  <c r="J74" i="1"/>
  <c r="J76" i="1"/>
  <c r="J60" i="1"/>
  <c r="J79" i="1"/>
  <c r="J77" i="1"/>
  <c r="G28" i="1"/>
  <c r="G23" i="1"/>
  <c r="M642" i="13"/>
  <c r="M543" i="13"/>
  <c r="M415" i="13"/>
  <c r="M104" i="13"/>
  <c r="M8" i="13"/>
  <c r="M612" i="13"/>
  <c r="M611" i="13" s="1"/>
  <c r="M513" i="13"/>
  <c r="M512" i="13" s="1"/>
  <c r="M474" i="13"/>
  <c r="M473" i="13" s="1"/>
  <c r="M445" i="13"/>
  <c r="M444" i="13" s="1"/>
  <c r="M436" i="13"/>
  <c r="M427" i="13" s="1"/>
  <c r="M420" i="13"/>
  <c r="G403" i="13"/>
  <c r="M116" i="13"/>
  <c r="M115" i="13" s="1"/>
  <c r="G91" i="13"/>
  <c r="M72" i="13"/>
  <c r="M67" i="13" s="1"/>
  <c r="G67" i="13"/>
  <c r="AF35" i="12"/>
  <c r="M9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81" i="1" l="1"/>
  <c r="A23" i="1"/>
  <c r="A24" i="1" s="1"/>
  <c r="G24" i="1" s="1"/>
  <c r="A27" i="1" s="1"/>
  <c r="A29" i="1" s="1"/>
  <c r="G29" i="1" s="1"/>
  <c r="G27" i="1" s="1"/>
  <c r="J44" i="1"/>
  <c r="J39" i="1"/>
  <c r="J45" i="1" s="1"/>
  <c r="J43" i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F8939245-04AB-4D54-A241-6D2A645DB4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1AF43C7-C670-4CE5-96A9-10352783CC3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414559F4-4764-48EA-964D-785B72DE5E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93A503-064A-4F5A-948C-F04A7129037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<sst xmlns="http://schemas.openxmlformats.org/spreadsheetml/2006/main" count="2372" uniqueCount="777">
  <si>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</si>
  <si>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</si>
  <si>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</si>
  <si>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</si>
  <si>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</si>
  <si>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</si>
  <si>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</si>
  <si>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</si>
  <si>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</si>
  <si>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</si>
  <si>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</si>
  <si>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</si>
  <si>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</si>
  <si>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</si>
  <si>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</si>
  <si>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</si>
  <si>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</si>
  <si>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</si>
  <si>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</si>
  <si>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</si>
  <si>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</si>
  <si>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</si>
  <si>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</si>
  <si>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</si>
  <si>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</si>
  <si>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</si>
  <si>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</si>
  <si>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</si>
  <si>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</si>
  <si>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</si>
  <si>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</si>
  <si>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</si>
  <si>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</si>
  <si>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</si>
  <si>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</si>
  <si>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</si>
  <si>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</si>
  <si>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</si>
  <si>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</si>
  <si>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</si>
  <si>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</si>
  <si>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</si>
  <si>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</si>
  <si>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2019_0501</t>
  </si>
  <si>
    <t>Zateplení objektu Mjr. Nováka 1455/34, Ostrava - Hrabůvka</t>
  </si>
  <si>
    <t>Městský obvod Ostrava-Jih</t>
  </si>
  <si>
    <t>Horní 791/3</t>
  </si>
  <si>
    <t>Ostrava-Hrabůvka</t>
  </si>
  <si>
    <t>70030</t>
  </si>
  <si>
    <t>00000017</t>
  </si>
  <si>
    <t>Stavba</t>
  </si>
  <si>
    <t>Ostatní a vedlejší náklady</t>
  </si>
  <si>
    <t>1</t>
  </si>
  <si>
    <t>Ostatní a vedlejší náklady - SO 06</t>
  </si>
  <si>
    <t>Stavební objekt</t>
  </si>
  <si>
    <t>SO 06</t>
  </si>
  <si>
    <t>Pavilon TV</t>
  </si>
  <si>
    <t>Stavební část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</si>
  <si>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</si>
  <si>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</si>
  <si>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</si>
  <si>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</si>
  <si>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</si>
  <si>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</si>
  <si>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</si>
  <si>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</si>
  <si>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</si>
  <si>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</si>
  <si>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</si>
  <si>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</si>
  <si>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</si>
  <si>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</si>
  <si>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</si>
  <si>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</si>
  <si>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</si>
  <si>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</si>
  <si>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</si>
  <si>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</si>
  <si>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</si>
  <si>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</si>
  <si>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</si>
  <si>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</si>
  <si>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</si>
  <si>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</si>
  <si>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</si>
  <si>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</si>
  <si>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</si>
  <si>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</si>
  <si>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</si>
  <si>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</si>
  <si>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</si>
  <si>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</si>
  <si>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</si>
  <si>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</si>
  <si>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</si>
  <si>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</si>
  <si>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</si>
  <si>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</si>
  <si>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</si>
  <si>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</si>
  <si>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</si>
  <si>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</si>
  <si>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</si>
  <si>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769</t>
  </si>
  <si>
    <t>Otvorové prvky z plastu</t>
  </si>
  <si>
    <t>784</t>
  </si>
  <si>
    <t>Malby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</si>
  <si>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</si>
  <si>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</si>
  <si>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</si>
  <si>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</si>
  <si>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</si>
  <si>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</si>
  <si>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</si>
  <si>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</si>
  <si>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</si>
  <si>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</si>
  <si>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</si>
  <si>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</si>
  <si>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</si>
  <si>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</si>
  <si>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</si>
  <si>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</si>
  <si>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</si>
  <si>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</si>
  <si>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</si>
  <si>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</si>
  <si>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</si>
  <si>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</si>
  <si>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</si>
  <si>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</si>
  <si>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</si>
  <si>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</si>
  <si>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</si>
  <si>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</si>
  <si>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</si>
  <si>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</si>
  <si>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</si>
  <si>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</si>
  <si>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</si>
  <si>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</si>
  <si>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</si>
  <si>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</si>
  <si>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</si>
  <si>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</si>
  <si>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</si>
  <si>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</si>
  <si>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</si>
  <si>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</si>
  <si>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</si>
  <si>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</si>
  <si>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</si>
  <si>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</si>
  <si>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</si>
  <si>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</si>
  <si>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</si>
  <si>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</si>
  <si>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</si>
  <si>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</si>
  <si>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</si>
  <si>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</si>
  <si>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</si>
  <si>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</si>
  <si>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</si>
  <si>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</si>
  <si>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</si>
  <si>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</si>
  <si>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</si>
  <si>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</si>
  <si>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</si>
  <si>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</si>
  <si>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</si>
  <si>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</si>
  <si>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</si>
  <si>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</si>
  <si>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</si>
  <si>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</si>
  <si>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</si>
  <si>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</si>
  <si>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Obnovení vyjádření DOSS a správců sítí</t>
  </si>
  <si>
    <t>Vlastní</t>
  </si>
  <si>
    <t>005241010R2</t>
  </si>
  <si>
    <t>Součinnost u kolaudace</t>
  </si>
  <si>
    <t>Včetně předání dokladové části v požadované formě a požadovaném počtu.</t>
  </si>
  <si>
    <t>ONR006</t>
  </si>
  <si>
    <t>SO06 - pavilon TV - Průzkum stávajícího el. vedení na fasádě / střeše objektu</t>
  </si>
  <si>
    <t>SUM</t>
  </si>
  <si>
    <t>END</t>
  </si>
  <si>
    <t>Položkový soupis prací a dodávek</t>
  </si>
  <si>
    <t>113106121R00</t>
  </si>
  <si>
    <t>Rozebrání dlažeb, panelů komunikací pro pěší s jakýmkoliv ložem a výplní spár_x000D_
 z betonových nebo kameninových dlaždic nebo tvarovek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</si>
  <si>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</si>
  <si>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</si>
  <si>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</si>
  <si>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</si>
  <si>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</si>
  <si>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</si>
  <si>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 xml:space="preserve">viz. půdorys 1NP - stávající stav/bourací práce : </t>
  </si>
  <si>
    <t>VV</t>
  </si>
  <si>
    <t>Poznámka 1 : 51,330*0,500</t>
  </si>
  <si>
    <t>113108305R00</t>
  </si>
  <si>
    <t>Odstranění podkladů nebo krytů živičných, v ploše jednotlivě do 50 m2, tloušťka vrstvy 50 mm</t>
  </si>
  <si>
    <t xml:space="preserve">viz. pohled jižní : </t>
  </si>
  <si>
    <t>(7,690+0,340)*0,800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</si>
  <si>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</si>
  <si>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</si>
  <si>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</si>
  <si>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</si>
  <si>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Poznámka 1 : 51,830+0,500</t>
  </si>
  <si>
    <t>121101100R00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</si>
  <si>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</si>
  <si>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</si>
  <si>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</si>
  <si>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</si>
  <si>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 xml:space="preserve">viz. půdorys 1NP - nový stav : </t>
  </si>
  <si>
    <t>52,130*0,300*0,200</t>
  </si>
  <si>
    <t>139601102R00</t>
  </si>
  <si>
    <t>Ruční výkop jam, rýh a šachet v hornině 3</t>
  </si>
  <si>
    <t>s přehozením na vzdálenost do 5 m nebo s naložením na ruční dopravní prostředek</t>
  </si>
  <si>
    <t xml:space="preserve">viz. řez A-A - nový stav : </t>
  </si>
  <si>
    <t>51,830*0,800*0,600</t>
  </si>
  <si>
    <t>pohled jižní : (7,690+0,340)*0,800*0,600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</si>
  <si>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</si>
  <si>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</si>
  <si>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</si>
  <si>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Odkaz na mn. položky pořadí 5 : 28,73280</t>
  </si>
  <si>
    <t>Odkaz na mn. položky pořadí 8 : 16,79160*-1</t>
  </si>
  <si>
    <t>162701109R00</t>
  </si>
  <si>
    <t>Vodorovné přemístění výkopku příplatek k ceně za každých dalších i započatých 1 000 m přes 10 000 m_x000D_
 z horniny 1 až 4</t>
  </si>
  <si>
    <t xml:space="preserve">5 km : </t>
  </si>
  <si>
    <t>Odkaz na mn. položky pořadí 6 : 11,94120*5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</si>
  <si>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</si>
  <si>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</si>
  <si>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</si>
  <si>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-51,330*0,500*(0,150+0,040+0,050)</t>
  </si>
  <si>
    <t>pohled jižní : -(7,690+0,340)*0,800*0,300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</si>
  <si>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</si>
  <si>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</si>
  <si>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</si>
  <si>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8 : 16,79160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</si>
  <si>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</si>
  <si>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</si>
  <si>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</si>
  <si>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</si>
  <si>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Odkaz na mn. položky pořadí 11 : 15,63900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</si>
  <si>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</si>
  <si>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</si>
  <si>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</si>
  <si>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Odkaz na mn. položky pořadí 4 : 3,12780*5</t>
  </si>
  <si>
    <t>199000002R00</t>
  </si>
  <si>
    <t>Poplatky za skládku horniny 1- 4</t>
  </si>
  <si>
    <t>Odkaz na mn. položky pořadí 6 : 11,94120</t>
  </si>
  <si>
    <t>00572407R</t>
  </si>
  <si>
    <t>směs travní do sucha</t>
  </si>
  <si>
    <t>kg</t>
  </si>
  <si>
    <t>SPCM</t>
  </si>
  <si>
    <t>Specifikace</t>
  </si>
  <si>
    <t>POL3_</t>
  </si>
  <si>
    <t>Odkaz na mn. položky pořadí 10 : 15,63914*0,035</t>
  </si>
  <si>
    <t>319201315R00</t>
  </si>
  <si>
    <t>Vyrovnání povrchu zdiva pod omítku maltou ze SMS tloušťka 10 mm</t>
  </si>
  <si>
    <t>801-1</t>
  </si>
  <si>
    <t>maltou ze suché směsi, bez pomocného lešení,</t>
  </si>
  <si>
    <t>Odkaz na mn. položky pořadí 27 : 35,58000</t>
  </si>
  <si>
    <t>Odkaz na mn. položky pořadí 29 : 29,65000</t>
  </si>
  <si>
    <t>451579777R00</t>
  </si>
  <si>
    <t>Podklad nebo lože pod dlažbu (přídlažbu) z kameniva těženého_x000D_
 příplatek za další 1cm kameniva těženého nad 10cm</t>
  </si>
  <si>
    <t>v ploše vodorovné nebo ve sklonu do 1:5</t>
  </si>
  <si>
    <t>Odkaz na mn. položky pořadí 19 : 28,12500</t>
  </si>
  <si>
    <t>564271111R00</t>
  </si>
  <si>
    <t>Podklad nebo podsyp ze štěrkopísku tloušťka po zhutnění 250 mm</t>
  </si>
  <si>
    <t>s rozprostřením, vlhčením a zhutněním</t>
  </si>
  <si>
    <t>564851111R00</t>
  </si>
  <si>
    <t>Podklad ze štěrkodrti s rozprostřením a zhutněním frakce 0-63 mm, tloušťka po zhutnění 150 mm</t>
  </si>
  <si>
    <t>frakce 8/16</t>
  </si>
  <si>
    <t>576141111R00</t>
  </si>
  <si>
    <t>Koberec živičný otevřený tloušťka po zhutnění 50 mm, v pruhu šířky do 3 m</t>
  </si>
  <si>
    <t>z kameniva drceného obaleného asfaltem s rozprostřením a se zhutněním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</si>
  <si>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</si>
  <si>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</si>
  <si>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</si>
  <si>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Poznámka 4 : 51,330*0,500</t>
  </si>
  <si>
    <t>Poznámka 5 : 2,460*1,000</t>
  </si>
  <si>
    <t>5R001</t>
  </si>
  <si>
    <t>Odstranění části chodníku (asfalt/beton)</t>
  </si>
  <si>
    <t>včetně odvozu a likvidace suti</t>
  </si>
  <si>
    <t>Poznámka 2 : 9,500</t>
  </si>
  <si>
    <t>59245601R</t>
  </si>
  <si>
    <t>dlažba betonová jednovrstvá; čtverec; šedá; l = 500 mm; š = 500 mm; tl. 50,0 mm</t>
  </si>
  <si>
    <t>Koeficient : 0,05</t>
  </si>
  <si>
    <t>602015187RT6</t>
  </si>
  <si>
    <t xml:space="preserve">Omítky stěn z hotových směsí vrchní tenkovrstvá, silikonová, zatřená, tloušťka vrstvy 1,5 mm,  </t>
  </si>
  <si>
    <t>po jednotlivých vrstvách</t>
  </si>
  <si>
    <t xml:space="preserve">nové zateplení : </t>
  </si>
  <si>
    <t>Odkaz na mn. položky pořadí 28 : 3,73470</t>
  </si>
  <si>
    <t>Odkaz na mn. položky pořadí 30 : 172,73350</t>
  </si>
  <si>
    <t>Odkaz na mn. položky pořadí 31 : 13,09000</t>
  </si>
  <si>
    <t>Odkaz na mn. položky pořadí 32 : 25,77540</t>
  </si>
  <si>
    <t>Odkaz na mn. položky pořadí 33 : 3,06000</t>
  </si>
  <si>
    <t>602015191R00</t>
  </si>
  <si>
    <t>Omítky stěn z hotových směsí Doplňkové práce pro omítky stěn z hotových směsí_x000D_
 podkladní nátěr pod tenkovrstvé omítky</t>
  </si>
  <si>
    <t>Odkaz na mn. položky pořadí 22 : 248,04360</t>
  </si>
  <si>
    <t>612409991RT2</t>
  </si>
  <si>
    <t>Začištění omítek kolem oken, dveří a obkladů apod. s použitím suché maltové směsi</t>
  </si>
  <si>
    <t>801-4</t>
  </si>
  <si>
    <t xml:space="preserve">viz. tabulka výplní otvorů : </t>
  </si>
  <si>
    <t>O1 : (0,900+1,200)*2*1</t>
  </si>
  <si>
    <t>D1 : (2,300+2,750*2)*1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</si>
  <si>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</si>
  <si>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</si>
  <si>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</si>
  <si>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O1 : (0,900+1,200*2)*0,250*1</t>
  </si>
  <si>
    <t>D1 : (2,300+2,750*2)*0,250*1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</si>
  <si>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</si>
  <si>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</si>
  <si>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</si>
  <si>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0,900*1,200*1</t>
  </si>
  <si>
    <t>1,200*1,200*1</t>
  </si>
  <si>
    <t>2,700*1,200*9</t>
  </si>
  <si>
    <t>1,450*1,500*1</t>
  </si>
  <si>
    <t>2,000*1,500*2</t>
  </si>
  <si>
    <t>4,150*1,800*1</t>
  </si>
  <si>
    <t>2,210*2,750*1</t>
  </si>
  <si>
    <t>2,600*4,800*2</t>
  </si>
  <si>
    <t>2,550*4,800*7</t>
  </si>
  <si>
    <t>2,600*1,100*7</t>
  </si>
  <si>
    <t>622319515R00</t>
  </si>
  <si>
    <t>Zateplení suterénu extrudovaným polysterenem, tloušťky 160 mm</t>
  </si>
  <si>
    <t>nanesení lepicího tmelu na izolační desky, nalepení desek a zajištění talířovými hmoždinkami (6 ks/m2). Bez povrchové úpravy desek.</t>
  </si>
  <si>
    <t xml:space="preserve">skladba S6 : </t>
  </si>
  <si>
    <t>59,300*0,600</t>
  </si>
  <si>
    <t>622319521RV1</t>
  </si>
  <si>
    <t>Zateplení soklu extrudovaným polystyrénem, tloušťky 80 mm, zakončené stěrkou s výztužnou tkaninou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</si>
  <si>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</si>
  <si>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</si>
  <si>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 xml:space="preserve">viz. pohledy - nový stav, severní : </t>
  </si>
  <si>
    <t>(1,790+0,160*2)*1,770</t>
  </si>
  <si>
    <t>622319525RV1</t>
  </si>
  <si>
    <t>Zateplení soklu extrudovaným polystyrénem, tloušťky 160 mm, zakončené stěrkou s výztužnou tkaninou</t>
  </si>
  <si>
    <t>59,300*0,500</t>
  </si>
  <si>
    <t>622319134RV1</t>
  </si>
  <si>
    <t xml:space="preserve">Zateplení fasády  , expandovaným polystyrénem, tloušťky 140 mm, zakončené stěrkou s výztužnou tkaninou,  </t>
  </si>
  <si>
    <t>K ochraně hran na rozích budovy je zahrnuto 0,14 m rohových lišt na m2.</t>
  </si>
  <si>
    <t>Položka neobsahuje kontaktní nátěr a povrchovou úpravu omítkou.</t>
  </si>
  <si>
    <t xml:space="preserve">viz. pohledy - nový stav : </t>
  </si>
  <si>
    <t>severní : 149,646</t>
  </si>
  <si>
    <t>-0,900*1,200*1</t>
  </si>
  <si>
    <t>-1,200*1,200*1</t>
  </si>
  <si>
    <t>-2,700*1,200*9</t>
  </si>
  <si>
    <t>-1,450*1,500</t>
  </si>
  <si>
    <t>jižní : 31,190</t>
  </si>
  <si>
    <t>1,000*3,700</t>
  </si>
  <si>
    <t>-4,150*1,800</t>
  </si>
  <si>
    <t>-2,210*2,750</t>
  </si>
  <si>
    <t>západní : 51,690</t>
  </si>
  <si>
    <t>-2,000*1,500*2</t>
  </si>
  <si>
    <t xml:space="preserve">  odpočet část s minerálem : -10,090</t>
  </si>
  <si>
    <t>622319834RV1</t>
  </si>
  <si>
    <t xml:space="preserve">Zateplení fasády  , minerálními deskami s podélným vláknem, tloušťky 140 mm, zakončené stěrkou s výztužnou tkaninou,  </t>
  </si>
  <si>
    <t>severní : 3,700*3,700</t>
  </si>
  <si>
    <t>-0,900*1,200</t>
  </si>
  <si>
    <t>-1,200*1,200</t>
  </si>
  <si>
    <t>os : 3,000</t>
  </si>
  <si>
    <t>622319154RV1</t>
  </si>
  <si>
    <t>Zateplení ostění expandovaným polystyrénem, tloušťky 40 mm, zakončené stěrkou s výztužnou tkaninou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</si>
  <si>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</si>
  <si>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</si>
  <si>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 xml:space="preserve">ostění : </t>
  </si>
  <si>
    <t>Začátek provozního součtu</t>
  </si>
  <si>
    <t xml:space="preserve">  (2,700+1,200*2)*9</t>
  </si>
  <si>
    <t xml:space="preserve">  (1,450+1,500*2)*1</t>
  </si>
  <si>
    <t xml:space="preserve">  (2,000+1,500*2)*2</t>
  </si>
  <si>
    <t xml:space="preserve">  (4,150+1,800*2)*1</t>
  </si>
  <si>
    <t xml:space="preserve">  (2,210+2,750*2)*1</t>
  </si>
  <si>
    <t xml:space="preserve">  Mezisoučet</t>
  </si>
  <si>
    <t>Konec provozního součtu</t>
  </si>
  <si>
    <t>75,8100*0,340</t>
  </si>
  <si>
    <t>622319854RV1</t>
  </si>
  <si>
    <t>Zateplení ostění  , minerálními deskami s podélným vláknem, tloušťky 40 mm, zakončené stěrkou s výztužnou tkaninou</t>
  </si>
  <si>
    <t xml:space="preserve">severní : </t>
  </si>
  <si>
    <t xml:space="preserve">  (0,900+1,200*2)*1</t>
  </si>
  <si>
    <t xml:space="preserve">  (1,200+1,200*2)*1</t>
  </si>
  <si>
    <t xml:space="preserve">  (0,900+1,200)*1</t>
  </si>
  <si>
    <t>9,000*0,340</t>
  </si>
  <si>
    <t>622319164R00</t>
  </si>
  <si>
    <t>Zateplení parapetu expandovaným polystyrénem, tloušťky 40 mm</t>
  </si>
  <si>
    <t>nanesení lepicího tmelu na izolační desky, nalepení desek, natažení stěrky, vtlačení výztužné tkaniny (1,15 m2/m2) a přehlazení stěrky. Položka obsahuje  5,0 m parapetních lišt na m2.</t>
  </si>
  <si>
    <t xml:space="preserve">  0,900*1</t>
  </si>
  <si>
    <t xml:space="preserve">  1,200*1</t>
  </si>
  <si>
    <t xml:space="preserve">  2,700*9</t>
  </si>
  <si>
    <t xml:space="preserve">  1,450*1</t>
  </si>
  <si>
    <t xml:space="preserve">  2,000*2</t>
  </si>
  <si>
    <t xml:space="preserve">  4,150*1</t>
  </si>
  <si>
    <t>36,000*0,240</t>
  </si>
  <si>
    <t>622319450RV1</t>
  </si>
  <si>
    <t>Povrchová úprava ostění zateplovacího systému  , stěrka s výztužnou tkaninou</t>
  </si>
  <si>
    <t>okenní a rohové lišty, výztužná stěrka</t>
  </si>
  <si>
    <t>Položka obsahuje okenní a rohové lišty a výztužnou stěrku.</t>
  </si>
  <si>
    <t>82,7100*0,340</t>
  </si>
  <si>
    <t>622391121R00</t>
  </si>
  <si>
    <t>Příplatek za použití zapouštěcích hmoždinek (6 ks/m2) a tepelně izolační zátky, s dodávkou hmoždinek</t>
  </si>
  <si>
    <t>622319014R00</t>
  </si>
  <si>
    <t>Profily zakládací hliníkové, pro izolaci tl. 140 mm</t>
  </si>
  <si>
    <t xml:space="preserve">skladba S3-S6 : </t>
  </si>
  <si>
    <t>58,945-2,210</t>
  </si>
  <si>
    <t>622412214R00</t>
  </si>
  <si>
    <t>Nátěr vnějsích omítek stěn silikonový hydrofobní, složitost 1-2, odstín I</t>
  </si>
  <si>
    <t>Penetrace + 2 x krycí nátěr.</t>
  </si>
  <si>
    <t>včetně penetrace podkladu</t>
  </si>
  <si>
    <t>622412313R00</t>
  </si>
  <si>
    <t xml:space="preserve">Nátěr vnějsích omítek stěn silikonový, složitost 1-2,  </t>
  </si>
  <si>
    <t xml:space="preserve">Stávající zateplení : </t>
  </si>
  <si>
    <t xml:space="preserve">fasáda : </t>
  </si>
  <si>
    <t>severní : 27,600*3,300</t>
  </si>
  <si>
    <t>-2,600*1,100*7</t>
  </si>
  <si>
    <t>jižní : 27,600*7,200</t>
  </si>
  <si>
    <t>-2,600*4,800*1</t>
  </si>
  <si>
    <t>-2,650*4,800*1</t>
  </si>
  <si>
    <t>-2,550*4,800*7</t>
  </si>
  <si>
    <t>západní : 109,640</t>
  </si>
  <si>
    <t>východní : 108,840</t>
  </si>
  <si>
    <t>Mezisoučet</t>
  </si>
  <si>
    <t>severní : (2,600+1,100*2)*0,380*7</t>
  </si>
  <si>
    <t>jižní : (2,600+4,800*2)*0,400*1</t>
  </si>
  <si>
    <t>(2,650+4,800*2)*0,400*1</t>
  </si>
  <si>
    <t>(2,550+4,800*2)*0,400*7</t>
  </si>
  <si>
    <t>622412301R00</t>
  </si>
  <si>
    <t>Nátěr vnějších omítek stěn podkladní, savých podkladů, složitost 1-2, 1 x nátěr</t>
  </si>
  <si>
    <t>Odkaz na mn. položky pořadí 39 : 433,94800</t>
  </si>
  <si>
    <t>622421491R00</t>
  </si>
  <si>
    <t>Doplňky zateplovacích systémů rohová lišta</t>
  </si>
  <si>
    <t>viz. pohled severní - nový stav : 4,025</t>
  </si>
  <si>
    <t>viz. pohled jižní - nový stav : 4,025*2</t>
  </si>
  <si>
    <t>622421492R00</t>
  </si>
  <si>
    <t>Doplňky zateplovacích systémů okenní lišta</t>
  </si>
  <si>
    <t>(0,900+1,200*2)*1</t>
  </si>
  <si>
    <t>(1,200+1,200*2)*1</t>
  </si>
  <si>
    <t>(2,700+1,200*2)*9</t>
  </si>
  <si>
    <t>(1,450+1,500*2)*1</t>
  </si>
  <si>
    <t>(2,000+1,500*2)*2</t>
  </si>
  <si>
    <t>(4,150+1,800*2)*1</t>
  </si>
  <si>
    <t>(2,210+2,750*2)*1</t>
  </si>
  <si>
    <t>622421493R00</t>
  </si>
  <si>
    <t>Doplňky zateplovacích systémů dilatační lišta s tkaninou</t>
  </si>
  <si>
    <t xml:space="preserve">viz. půdorys 1NP : </t>
  </si>
  <si>
    <t xml:space="preserve">poznámka 1 : </t>
  </si>
  <si>
    <t>3,900+4,100</t>
  </si>
  <si>
    <t>622421494R00</t>
  </si>
  <si>
    <t>Doplňky zateplovacích systémů podparapetní lišta s tkaninou</t>
  </si>
  <si>
    <t>0,900*1</t>
  </si>
  <si>
    <t>1,200*1</t>
  </si>
  <si>
    <t>2,700*9</t>
  </si>
  <si>
    <t>1,450*1</t>
  </si>
  <si>
    <t>2,000*2</t>
  </si>
  <si>
    <t>4,150*1</t>
  </si>
  <si>
    <t>622454111R00</t>
  </si>
  <si>
    <t>Oprava vnějších omítek cementových v množství opravované plochy do 10 % , hladkých hlazených dřevěným hladítkem</t>
  </si>
  <si>
    <t xml:space="preserve">viz. pohled severní - nový stav : </t>
  </si>
  <si>
    <t xml:space="preserve">viz. pohled jižní - nový stav : </t>
  </si>
  <si>
    <t>jižní : 31,190+1,000*4,050</t>
  </si>
  <si>
    <t xml:space="preserve">viz. pohled západní - nový stav : </t>
  </si>
  <si>
    <t xml:space="preserve">odpočet otvory : </t>
  </si>
  <si>
    <t xml:space="preserve">  viz. půdorys 1NP - nový stav : </t>
  </si>
  <si>
    <t xml:space="preserve">  0,900*1,200*1</t>
  </si>
  <si>
    <t xml:space="preserve">  1,200*1,200*1</t>
  </si>
  <si>
    <t xml:space="preserve">  2,700*1,200*9</t>
  </si>
  <si>
    <t xml:space="preserve">  1,450*1,500*1</t>
  </si>
  <si>
    <t xml:space="preserve">  2,000*1,500*2</t>
  </si>
  <si>
    <t xml:space="preserve">  4,150*1,800*1</t>
  </si>
  <si>
    <t xml:space="preserve">  2,210*2,750*1</t>
  </si>
  <si>
    <t>-53,4025</t>
  </si>
  <si>
    <t>622473187RT2</t>
  </si>
  <si>
    <t>Příplatek za okenní začišťovací lištu včetně dodávky</t>
  </si>
  <si>
    <t xml:space="preserve">interiér : </t>
  </si>
  <si>
    <t>O1 : (0,900+1,200*2)*1</t>
  </si>
  <si>
    <t xml:space="preserve">exteriér : </t>
  </si>
  <si>
    <t>(2,600+4,800*2)*2</t>
  </si>
  <si>
    <t>(2,550+4,800*2)*7</t>
  </si>
  <si>
    <t>(2,600+1,100*2)*7</t>
  </si>
  <si>
    <t>622481211RU1</t>
  </si>
  <si>
    <t>Vyztužení vnějších omítek stěn sklotextilní síťovinou s dodávkou výztužné sítě a stěrkového tmelu</t>
  </si>
  <si>
    <t xml:space="preserve">dovyztužení kolem oken : </t>
  </si>
  <si>
    <t>82,7100*0,300</t>
  </si>
  <si>
    <t>0,200*0,500*2*16</t>
  </si>
  <si>
    <t xml:space="preserve">viz. detail soklu - odkaz 10 : </t>
  </si>
  <si>
    <t>Odkaz na mn. položky pořadí 37 : 56,73500*0,3</t>
  </si>
  <si>
    <t>622904112R00</t>
  </si>
  <si>
    <t>Očištění fasád tlakovou vodou, složitost fasády 1 - 2</t>
  </si>
  <si>
    <t>severní : 149,646+86,944</t>
  </si>
  <si>
    <t>jižní : 31,190+193,555</t>
  </si>
  <si>
    <t>východní : 108,835</t>
  </si>
  <si>
    <t>západní : 51,690+11,550+109,640</t>
  </si>
  <si>
    <t xml:space="preserve">  2,600*4,800*2</t>
  </si>
  <si>
    <t xml:space="preserve">  2,550*4,800*7</t>
  </si>
  <si>
    <t xml:space="preserve">  2,600*1,100*7</t>
  </si>
  <si>
    <t>-184,6225</t>
  </si>
  <si>
    <t xml:space="preserve">  (2,600+4,800*2)*2</t>
  </si>
  <si>
    <t xml:space="preserve">  (2,550+4,800*2)*7</t>
  </si>
  <si>
    <t xml:space="preserve">  (2,600+1,100*2)*7</t>
  </si>
  <si>
    <t>225,7600*0,340</t>
  </si>
  <si>
    <t>622904121R00</t>
  </si>
  <si>
    <t xml:space="preserve">Očištění fasád ruční čištění ocelovým kartáčem,  </t>
  </si>
  <si>
    <t xml:space="preserve">viz. technická zpráva - strana 9 : </t>
  </si>
  <si>
    <t xml:space="preserve">10% fasády : </t>
  </si>
  <si>
    <t>Odkaz na mn. položky pořadí 48 : 635,18590*0,1</t>
  </si>
  <si>
    <t>62R001</t>
  </si>
  <si>
    <t>D+M napojení stávajícího a nového zateplení včetně povrchové úpravy</t>
  </si>
  <si>
    <t>Provést dle zásad ETICS a konkrétního systému.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</si>
  <si>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</si>
  <si>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</si>
  <si>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</si>
  <si>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O1 : 0,900*0,100*1</t>
  </si>
  <si>
    <t>639571311R00</t>
  </si>
  <si>
    <t>Textilie proti prorůstání 45 g/m2</t>
  </si>
  <si>
    <t>648951411R00</t>
  </si>
  <si>
    <t>Osazení parapetních desek dřevěných šířky do 250 mm</t>
  </si>
  <si>
    <t>na montážní pěnu, zapravení omítky pod parapetem, těsnění spáry mezi parapetem a rámem okna, dodávka silikonu.</t>
  </si>
  <si>
    <t>O1 : 0,900*1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</si>
  <si>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</si>
  <si>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</si>
  <si>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</si>
  <si>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Poznámka 4 : 51,830+0,550</t>
  </si>
  <si>
    <t>919735111R00</t>
  </si>
  <si>
    <t>Řezání stávajících krytů nebo podkladů živičných, hloubky do  50 mm</t>
  </si>
  <si>
    <t>včetně spotřeby vody</t>
  </si>
  <si>
    <t xml:space="preserve">pohled jižní : </t>
  </si>
  <si>
    <t>7,690+0,340+0,800*2</t>
  </si>
  <si>
    <t>59217331R</t>
  </si>
  <si>
    <t>obrubník zahradní materiál beton; l = 1000,0 mm; š = 50,0 mm; h = 200,0 mm; barva šedá</t>
  </si>
  <si>
    <t>kus</t>
  </si>
  <si>
    <t>Odkaz na mn. položky pořadí 54 : 52,38000</t>
  </si>
  <si>
    <t>ztratné : 2,620</t>
  </si>
  <si>
    <t>941941031R00</t>
  </si>
  <si>
    <t>Montáž lešení lehkého pracovního řadového s podlahami šířky od 0,80 do 1,00 m, výšky do 10 m</t>
  </si>
  <si>
    <t>800-3</t>
  </si>
  <si>
    <t>Včetně kotvení lešení.</t>
  </si>
  <si>
    <t>severní : 38,550*3,000+28,600*3,000</t>
  </si>
  <si>
    <t>jižní : (8,700+2,000)*3,000</t>
  </si>
  <si>
    <t>29,600*6,000</t>
  </si>
  <si>
    <t>východní : 17,000*6,000</t>
  </si>
  <si>
    <t>západní : 14,600*3,000+17,000*6,000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</si>
  <si>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</si>
  <si>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</si>
  <si>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Odkaz na mn. položky pořadí 57 : 658,95000*2</t>
  </si>
  <si>
    <t>941941831R00</t>
  </si>
  <si>
    <t>Demontáž lešení lehkého řadového s podlahami šířky od 0,8 do 1 m, výšky do 10 m</t>
  </si>
  <si>
    <t>Odkaz na mn. položky pořadí 57 : 658,95000</t>
  </si>
  <si>
    <t>941955001R00</t>
  </si>
  <si>
    <t>Lešení lehké pracovní pomocné pomocné, o výšce lešeňové podlahy do 1,2 m</t>
  </si>
  <si>
    <t>O1 : 1,000*1</t>
  </si>
  <si>
    <t>D1 : 3,000*1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</si>
  <si>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</si>
  <si>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</si>
  <si>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viz. půdorys 1NP - nový stav : 40,000</t>
  </si>
  <si>
    <t>95R001</t>
  </si>
  <si>
    <t>D+M úprava otvoru (původní odvětrání střechy) pro hnízdění ptactva</t>
  </si>
  <si>
    <t>NA SEVERNÍ STRANĚ BUDOU UZAVŘENY VŠECHNY OTVORY. VŠECHNY TYTO OTVORY OSADIT STANDARDNÍ PLASTOVOU KONCOVKOU.</t>
  </si>
  <si>
    <t>VIZ POSUDEK VÝSKYTU ZVLÁŠTĚ CHRÁNĚNÝCH DRUHŮ ŽIVOČICHŮ.</t>
  </si>
  <si>
    <t xml:space="preserve">poznámka 3 : </t>
  </si>
  <si>
    <t>viz. pohled severní : 12,000</t>
  </si>
  <si>
    <t>95R002</t>
  </si>
  <si>
    <t>D+M oprava děr ve fasádě - pás mezi okny a střechou</t>
  </si>
  <si>
    <t>JIŽNÍ STRANU (TĚLOCVIČNA) OPRAVA DĚR VE FASÁDĚ. PÁS MEZI OKNY A STŘECHOU - ODSTRANIT FINÁLNÍ TENKOVRSTVOU OMÍTKU, PROŠKRÁBNOUT, TEKUTÁ</t>
  </si>
  <si>
    <t>STĚRKA (např. PowerFlex) + PANCÉŘOVÁ PERLINKA, PENETRACE, NOVÁ TENKOVRSTVÁ OMÍTKA. VIZ POSUDEK VÝSKYTU ZVLÁŠTĚ CHRÁNĚNÝCH DRUHŮ ŽIVOČICHŮ.</t>
  </si>
  <si>
    <t xml:space="preserve">viz. výkres pohledy - nový stav : </t>
  </si>
  <si>
    <t xml:space="preserve">poznámka 11 : </t>
  </si>
  <si>
    <t>viz. pohled jižní : 7,000</t>
  </si>
  <si>
    <t>95R003</t>
  </si>
  <si>
    <t>Zpětná montáž stávajícího osvětlení včetně revize a seřízení</t>
  </si>
  <si>
    <t xml:space="preserve">poznámka 6 : </t>
  </si>
  <si>
    <t>viz. pohled jižní : 1,000</t>
  </si>
  <si>
    <t>viz. pohled západní : 1,000</t>
  </si>
  <si>
    <t>95R004</t>
  </si>
  <si>
    <t>Zpětná montáž antény (včetně stávajícího hromosvodu)</t>
  </si>
  <si>
    <t xml:space="preserve">viz. pohled západní : </t>
  </si>
  <si>
    <t>poznámka 7 : 1,000</t>
  </si>
  <si>
    <t>95R005</t>
  </si>
  <si>
    <t>Zpětná montáž žebříku na střechu včetně očištění, základního + 2x vrchního nátěru</t>
  </si>
  <si>
    <t>Včetně úpravy vyvedení přes zateplení.</t>
  </si>
  <si>
    <t xml:space="preserve">viz. pohled východní : </t>
  </si>
  <si>
    <t>poznámka 8 : 1,000</t>
  </si>
  <si>
    <t>95R006</t>
  </si>
  <si>
    <t>D+M prověření, upravení a osazení plastové mřížky - stávající otvor ve fasádě DN cca 150 mm</t>
  </si>
  <si>
    <t xml:space="preserve">viz. pohled severní : </t>
  </si>
  <si>
    <t>poznámka 4 : 1,000</t>
  </si>
  <si>
    <t>967031132R00</t>
  </si>
  <si>
    <t>Přisekání rovných ostění ve zdivu cihelném na jakoukoliv maltu vápennou nebo vépenocementovou</t>
  </si>
  <si>
    <t>801-3</t>
  </si>
  <si>
    <t>bez odstupu, po hrubém vybourání otvorů v jakémkoliv zdivu cihelném, včetně pomocného lešení o výšce podlahy do 1900 mm a pro zatížení do 1,5 kPa  (150 kg/m2),</t>
  </si>
  <si>
    <t>O1 : (0,900+1,200)*2*0,150*1</t>
  </si>
  <si>
    <t>O2 : (2,300+2,750*2)*0,150*1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</si>
  <si>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</si>
  <si>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</si>
  <si>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</si>
  <si>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2,000</t>
  </si>
  <si>
    <t>968062456R00</t>
  </si>
  <si>
    <t>Vybourání dřevěných rámů dveřních zárubní, plochy přes 2 m2</t>
  </si>
  <si>
    <t>včetně pomocného lešení o výšce podlahy do 1900 mm a pro zatížení do 1,5 kPa  (150 kg/m2),</t>
  </si>
  <si>
    <t>2,300*2,750*1</t>
  </si>
  <si>
    <t>968083002R00</t>
  </si>
  <si>
    <t>Vybourání plastových výplní otvorů oken, do 2 m2</t>
  </si>
  <si>
    <t>968095001R00</t>
  </si>
  <si>
    <t xml:space="preserve">Vybourání vnitřních parapetů dřevěných, šířky do 25 cm,  </t>
  </si>
  <si>
    <t>978041108R00</t>
  </si>
  <si>
    <t>Odstranění kontaktního zateplovacího systému z fasádního polystyrenu EPS F, tloušťky 80 mm, s omítkou</t>
  </si>
  <si>
    <t>Poznámka 2 : 9,500*0,300</t>
  </si>
  <si>
    <t>787100801R00</t>
  </si>
  <si>
    <t>Vysklení stěn,příček,balk.zábradlí a výtah.šachet sklo ploché do 1 m2</t>
  </si>
  <si>
    <t>800-787</t>
  </si>
  <si>
    <t>vstupní dveře : 5,000</t>
  </si>
  <si>
    <t>96R001</t>
  </si>
  <si>
    <t>Demontáž stávajícího osvětlení na fasádě objektu - viz. PD</t>
  </si>
  <si>
    <t xml:space="preserve">poznámka 2 : </t>
  </si>
  <si>
    <t>viz. pohled jižní - stávající stav/bourací práce : 1,000</t>
  </si>
  <si>
    <t>viz. pohled západní - stávající stav/bourací práce : 1,000</t>
  </si>
  <si>
    <t>96R002</t>
  </si>
  <si>
    <t>Demontáž antény (včetně stávajícího hromosvodu) - viz. PD</t>
  </si>
  <si>
    <t xml:space="preserve">viz. pohled západní - stávající stav/bourací práce : </t>
  </si>
  <si>
    <t>poznámka 3 : 1,000</t>
  </si>
  <si>
    <t>96R003</t>
  </si>
  <si>
    <t>Demontáž žebříku na střechu - viz. PD</t>
  </si>
  <si>
    <t xml:space="preserve">viz. pohled východní - stávající stav/bourací práce : </t>
  </si>
  <si>
    <t>96R009</t>
  </si>
  <si>
    <t>Z1 Demontáž ocelových dvířek včetně rámu 1050x500 mm - viz. PD</t>
  </si>
  <si>
    <t>Z1 : 1,000</t>
  </si>
  <si>
    <t>999281211R00</t>
  </si>
  <si>
    <t>Přesun hmot pro opravy a údržbu objektů pro opravy a údržbu vnějších plášťů dosavadních objektů_x000D_
 výšky do 25 m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</si>
  <si>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</si>
  <si>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</si>
  <si>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</si>
  <si>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</si>
  <si>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</si>
  <si>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13,14,15,16,17,18,19,21,22,23,24,25,26,27,28,29,30,31,32,33,34,35,37,38,39,40,41,42,43,44,45,46,47, : </t>
  </si>
  <si>
    <t xml:space="preserve">48,51,53,54,56,57,58,60,61,70,71, : </t>
  </si>
  <si>
    <t>Součet: : 48,47285</t>
  </si>
  <si>
    <t>711142559R00</t>
  </si>
  <si>
    <t xml:space="preserve">Provedení izolace proti zemní vlhkosti pásy přitavením svislá, 1 vrstva, bez dodávky izolačních pásů,  </t>
  </si>
  <si>
    <t>800-711</t>
  </si>
  <si>
    <t>59,300*(0,600+0,500)</t>
  </si>
  <si>
    <t>711212012RT3</t>
  </si>
  <si>
    <t>Izolace proti vodě stěrka hydroizolační vyztužená tkaninou pružná</t>
  </si>
  <si>
    <t>Odkaz na mn. položky pořadí 82 : 35,58000</t>
  </si>
  <si>
    <t>711823121R00</t>
  </si>
  <si>
    <t>Ochrana konstrukcí nopovou fólií svisle,  , včetně dodávky fólie</t>
  </si>
  <si>
    <t>28323132R</t>
  </si>
  <si>
    <t>fólie izolační zemní protiradonová, drenážní, ochranná; tloušťka 0,60 mm; výška nopů 8,0 mm; HDPE</t>
  </si>
  <si>
    <t>Koeficient : 0,10</t>
  </si>
  <si>
    <t>62852251R</t>
  </si>
  <si>
    <t>pás izolační z modifikovaného asfaltu natavitelný; nosná vložka polyesterové rouno; horní strana jemný minerální posyp; spodní strana PE fólie; tl. 4,0 mm</t>
  </si>
  <si>
    <t>Odkaz na mn. položky pořadí 80 : 65,23000</t>
  </si>
  <si>
    <t>Koeficient : 0,20</t>
  </si>
  <si>
    <t>998711102R00</t>
  </si>
  <si>
    <t>Přesun hmot pro izolace proti vodě svisle do 12 m</t>
  </si>
  <si>
    <t>50 m vodorovně měřeno od těžiště půdorysné plochy skládky do těžiště půdorysné plochy objektu</t>
  </si>
  <si>
    <t xml:space="preserve">80,81,83,84, : </t>
  </si>
  <si>
    <t>Součet: : 0,53115</t>
  </si>
  <si>
    <t>764352291R00</t>
  </si>
  <si>
    <t>Žlaby z pozinkovaného plechu montáž vč. spojovacích prostředků žlabů a příslušenství_x000D_
 žlabů Pz podokapních půlkruhových</t>
  </si>
  <si>
    <t>800-764</t>
  </si>
  <si>
    <t>Odkaz na mn. položky pořadí 90 : 27,55000</t>
  </si>
  <si>
    <t>764454291R00</t>
  </si>
  <si>
    <t>Odpadní trouby z pozinkovaného plechu montáž vč. spojovacích prostředků trub Pz odpadních kruhových</t>
  </si>
  <si>
    <t>Odkaz na mn. položky pořadí 93 : 9,00000</t>
  </si>
  <si>
    <t>764816134RT2</t>
  </si>
  <si>
    <t>Oplechování parapetů včetně rohů, lepené lepidlem, z lakovaného pozinkovaného plechu, rš 345 mm, dodávka a montáž</t>
  </si>
  <si>
    <t>včetně rohů</t>
  </si>
  <si>
    <t>včetně krytek a spojovacích prostředků.</t>
  </si>
  <si>
    <t xml:space="preserve">viz. tabulka klempířských výrobků : </t>
  </si>
  <si>
    <t>K1 : (2,700+0,030*2)*9</t>
  </si>
  <si>
    <t>K2 : (1,200+0,030*2)*1</t>
  </si>
  <si>
    <t>K3 : (0,900+0,030*2)*1</t>
  </si>
  <si>
    <t>764816144RT2</t>
  </si>
  <si>
    <t>Oplechování parapetů včetně rohů, lepené lepidlem, z lakovaného pozinkovaného plechu, rš 445 mm, dodávka a montáž</t>
  </si>
  <si>
    <t>K4 : (1,450+0,030*2)*1</t>
  </si>
  <si>
    <t>K5 : (2,000+0,030*2)*2</t>
  </si>
  <si>
    <t>K6 : (4,150+0,030*2)*1</t>
  </si>
  <si>
    <t>764352810R00</t>
  </si>
  <si>
    <t>Demontáž žlabů podokapních půlkruhových rovných, rš 330 mm, sklonu do 30°</t>
  </si>
  <si>
    <t xml:space="preserve">viz. technická zpráva - strana 4 : </t>
  </si>
  <si>
    <t>pohled severní : 27,550</t>
  </si>
  <si>
    <t>764410850R00</t>
  </si>
  <si>
    <t>Demontáž oplechování parapetů rš od 100 do 330 mm</t>
  </si>
  <si>
    <t>K1 : 2,700*9</t>
  </si>
  <si>
    <t>K2 : 1,200*1</t>
  </si>
  <si>
    <t>K3 : 0,900*1</t>
  </si>
  <si>
    <t>K4 : 1,450*1</t>
  </si>
  <si>
    <t>K5 : 2,000*2</t>
  </si>
  <si>
    <t>K6 : 4,150*1</t>
  </si>
  <si>
    <t>K7 : 4,150*1</t>
  </si>
  <si>
    <t>K8 : 1,910*1</t>
  </si>
  <si>
    <t>764430850R00</t>
  </si>
  <si>
    <t>Demontáž oplechování zdí a nadezdívek rš 600 mm</t>
  </si>
  <si>
    <t>K9 : 58,540</t>
  </si>
  <si>
    <t>764454801R00</t>
  </si>
  <si>
    <t>Demontáž odpadních trub nebo součástí trub kruhových , o průměru 75 a 100 mm</t>
  </si>
  <si>
    <t xml:space="preserve">viz. pohled severní - stávající stav/bourací práce : </t>
  </si>
  <si>
    <t>poznámka 5 : 3,000*3</t>
  </si>
  <si>
    <t>764R001</t>
  </si>
  <si>
    <t>K5 D+M oplechování parapetů, lakovaný Pz plech, rš 275 mm, lepení</t>
  </si>
  <si>
    <t>ODSTÍN ŠEDÝ, DODÁVKA V KOMPLETIZOVANÉM PROVEDENÍ, JEDNOTLIVÉ KUSY V CELKU, VČ. LEPIDLA.</t>
  </si>
  <si>
    <t>ROZMĚRY NUTNO OVĚŘIT.</t>
  </si>
  <si>
    <t>K7 : (4,150+0,030*2)*1</t>
  </si>
  <si>
    <t>764R002</t>
  </si>
  <si>
    <t>K8 D+M oplechování parapetů, lakovaný Pz plech, rš 335 mm, lepení</t>
  </si>
  <si>
    <t>DODÁVKA V KOMPLETIZOVANÉM PROVEDENÍ, JEDNOTLIVÉ KUSY V CELKU, VČ. LEPIDLA, KOTEVNÍCH PRVKŮ.</t>
  </si>
  <si>
    <t>764R003</t>
  </si>
  <si>
    <t>K9 D+M oplechování zdí (atik) z lak.Pz plechu, rš 690 mm, nalepení</t>
  </si>
  <si>
    <t>998764102R00</t>
  </si>
  <si>
    <t>Přesun hmot pro konstrukce klempířské v objektech výšky do 12 m</t>
  </si>
  <si>
    <t>50 m vodorovně</t>
  </si>
  <si>
    <t xml:space="preserve">86,87,88,89,96, : </t>
  </si>
  <si>
    <t>Součet: : 0,37496</t>
  </si>
  <si>
    <t>767R001</t>
  </si>
  <si>
    <t>Z1 D+M ocelová dvířka včetně nového rámu, dvoukřídlá, 900x450 mm</t>
  </si>
  <si>
    <t>POVRCHOVÁ ÚPRAVA: NÁTĚR / LAKOVÁNÍ - BÍLÁ</t>
  </si>
  <si>
    <t>DODÁVKA V KOMPLETIZOVANÉM PROVEDENÍ VČ. KOTEVNÍCH PRVKŮ. VČ. NUTNÝCH STAVEBNÍCH ÚPRAV.</t>
  </si>
  <si>
    <t>PŘED ZAHÁJENÍM VÝROBY JE POTŘEBA ZAMĚŘIT.</t>
  </si>
  <si>
    <t xml:space="preserve">viz. tabulka zámečnických výrobků : </t>
  </si>
  <si>
    <t>769R001</t>
  </si>
  <si>
    <t>O1 D+M okno plastové jednokřídlé, otevíravé a sklopné, 900x1200 mm, tepelně izolační dvojsklo</t>
  </si>
  <si>
    <t>CELOOBVODOVÉ KOVÁNÍ, KLIKA OBDOBNÁ JAKO NA STÁVAJÍCÍCH OKNECH.</t>
  </si>
  <si>
    <t>ODSTÍN BÍLÝ - DLE STÁVAJÍCÍCH OKEN</t>
  </si>
  <si>
    <t>MATERIÁL: PLAST</t>
  </si>
  <si>
    <t>ROZŠIŘOVACÍ PROFIL (KOORDINACE S SO 07 - ZATEPLENÍ).</t>
  </si>
  <si>
    <t>DODÁVKA V KOMPLETIZOVANÉM PROVEDENÍ VČ. KOTEVNÍCH PRVKŮ, PAROTĚSNÝCH A PAROPROPUSTNÝCH PRVKŮ.</t>
  </si>
  <si>
    <t>- SKUTEČNÉ ROZMĚRY NUTNO OVĚŘIT NA STAVBĚ</t>
  </si>
  <si>
    <t>- VŠECHNY PRVKY BUDOU DODÁNY V KOMPLETIZOVANÉM PROVEDENÍ (VČ. KOTEVNÍCH A PODKLADNÍCH PRVKŮ, PÁSEK, LIŠT ATP.)</t>
  </si>
  <si>
    <t>- VŠECHNY OTEVÍRAVÉ PRVKY BUDOU MÍT KOVÁNÍ UZPŮSOBENÉ PRO MIKROVENTILACI</t>
  </si>
  <si>
    <t>- VÝPLNĚ OTVORŮ MUSÍ BÝT V SOULADU S POŽÁRNĚ BEZPEČNOSTNÍM ŘEŠENÍM</t>
  </si>
  <si>
    <t>- Uw = max 1,2</t>
  </si>
  <si>
    <t>- Ud = max 1,4</t>
  </si>
  <si>
    <t>O1 : 1,000</t>
  </si>
  <si>
    <t>769R002</t>
  </si>
  <si>
    <t>D1 D+M dveře exteriérové plastové s nadsvětlíkem, otevíravé s prosklením, 2300x2750 mm, aktivní křídlo 900/2100 mm</t>
  </si>
  <si>
    <t>IZOLAČNÍ DVOJSKLO - BEZPEČNOSTNÍ</t>
  </si>
  <si>
    <t>BEZPEČNOSTNÍ KOVÁNÍ, ZÁMEK FAB KOULE/KLIKA VE TVARU "L" S KULATOU ROZETOU</t>
  </si>
  <si>
    <t>ODSTÍN BÍLÝ - DLE OKEN</t>
  </si>
  <si>
    <t>ROZŠIŘOVACÍ PROFIL (KOORDINACE SE ZATEPLENÍM).</t>
  </si>
  <si>
    <t>TĚSNĚNÍ CELOOBVODOVÉ MIKROPORÉZNÍ SILIKONOVÉ.</t>
  </si>
  <si>
    <t>O2 : 1,000</t>
  </si>
  <si>
    <t>784161101R00</t>
  </si>
  <si>
    <t>Příprava povrchu Penetrace (napouštění) podkladu akrylát, jednonásobná</t>
  </si>
  <si>
    <t>800-784</t>
  </si>
  <si>
    <t>Odkaz na mn. položky pořadí 102 : 4,15000</t>
  </si>
  <si>
    <t>784165512R00</t>
  </si>
  <si>
    <t>Malby z malířských směsí otěruvzdorných,  , bělost 93 %, dvojnásobné</t>
  </si>
  <si>
    <t>Odkaz na mn. položky pořadí 25 : 2,77500</t>
  </si>
  <si>
    <t>parapet : 1,000*1,375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</si>
  <si>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</si>
  <si>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</si>
  <si>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</si>
  <si>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</si>
  <si>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</si>
  <si>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1,2,3,68,70,71,72,73,74,90,91,92,93, : </t>
  </si>
  <si>
    <t>Součet: : 11,81293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</si>
  <si>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</si>
  <si>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</si>
  <si>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</si>
  <si>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</si>
  <si>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</si>
  <si>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165,38103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</si>
  <si>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</si>
  <si>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</si>
  <si>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</si>
  <si>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</si>
  <si>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47,25172</t>
  </si>
  <si>
    <t>979990001R00</t>
  </si>
  <si>
    <t>Poplatek za skládku stavební suti</t>
  </si>
  <si>
    <t>JKSO:</t>
  </si>
  <si>
    <t>928.1</t>
  </si>
  <si>
    <t>Opravy a údržba objektů pozemního stavitelství</t>
  </si>
  <si>
    <t>JKSO</t>
  </si>
  <si>
    <t xml:space="preserve"> m3</t>
  </si>
  <si>
    <t/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</si>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</sst>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164" fontId="24" fillId="0" borderId="0" xfId="0" applyNumberFormat="1" applyFont="1" applyBorder="1" applyAlignment="1">
      <alignment horizontal="center" vertical="top" wrapText="1" shrinkToFit="1"/>
    </xf>
    <xf numFmtId="164" fontId="24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164" fontId="24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PdKS6ArXlVBEJjLaAsIhRNfeSLu/81tTB0owdRxEoJ3UmL/LaY5zHhBFmziBSfHT9v79wdfMNQj54C5WoizUg==" saltValue="lRr+gYgvh5OjD8VmRBJt2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SUMIF(F59:F80,A16,I59:I80)+SUMIF(F59:F80,"PSU",I59:I80)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SUMIF(F59:F80,A17,I59:I80)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SUMIF(F59:F80,A18,I59:I80)</f>
        <v>0</v>
      </c>
      <c r="J18" s="85"/>
    </row>
    <row r="19" spans="1:10" ht="23.25" customHeight="1" x14ac:dyDescent="0.2">
      <c r="A19" s="198" t="s">
        <v>110</v>
      </c>
      <c r="B19" s="38" t="s">
        <v>27</v>
      </c>
      <c r="C19" s="62"/>
      <c r="D19" s="63"/>
      <c r="E19" s="83"/>
      <c r="F19" s="84"/>
      <c r="G19" s="83"/>
      <c r="H19" s="84"/>
      <c r="I19" s="83">
        <f>SUMIF(F59:F80,A19,I59:I80)</f>
        <v>0</v>
      </c>
      <c r="J19" s="85"/>
    </row>
    <row r="20" spans="1:10" ht="23.25" customHeight="1" x14ac:dyDescent="0.2">
      <c r="A20" s="198" t="s">
        <v>111</v>
      </c>
      <c r="B20" s="38" t="s">
        <v>28</v>
      </c>
      <c r="C20" s="62"/>
      <c r="D20" s="63"/>
      <c r="E20" s="83"/>
      <c r="F20" s="84"/>
      <c r="G20" s="83"/>
      <c r="H20" s="84"/>
      <c r="I20" s="83">
        <f>SUMIF(F59:F80,A20,I59:I80)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52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'SO 00 1 Naklady'!AE35+'SO 06 1 Pol'!AE675</f>
        <v>0</v>
      </c>
      <c r="G39" s="150">
        <f>'SO 00 1 Naklady'!AF35+'SO 06 1 Pol'!AF675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customHeight="1" x14ac:dyDescent="0.2">
      <c r="A40" s="137">
        <v>2</v>
      </c>
      <c r="B40" s="153"/>
      <c r="C40" s="154" t="s">
        <v>51</v>
      </c>
      <c r="D40" s="154"/>
      <c r="E40" s="154"/>
      <c r="F40" s="155">
        <f>'SO 00 1 Naklady'!AE35</f>
        <v>0</v>
      </c>
      <c r="G40" s="156">
        <f>'SO 00 1 Naklady'!AF35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customHeight="1" x14ac:dyDescent="0.2">
      <c r="A41" s="137">
        <v>3</v>
      </c>
      <c r="B41" s="158" t="s">
        <v>52</v>
      </c>
      <c r="C41" s="148" t="s">
        <v>53</v>
      </c>
      <c r="D41" s="148"/>
      <c r="E41" s="148"/>
      <c r="F41" s="159">
        <f>'SO 00 1 Naklady'!AE35</f>
        <v>0</v>
      </c>
      <c r="G41" s="151">
        <f>'SO 00 1 Naklady'!AF35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customHeight="1" x14ac:dyDescent="0.2">
      <c r="A42" s="137">
        <v>2</v>
      </c>
      <c r="B42" s="153"/>
      <c r="C42" s="154" t="s">
        <v>54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52" ht="25.5" customHeight="1" x14ac:dyDescent="0.2">
      <c r="A43" s="137">
        <v>2</v>
      </c>
      <c r="B43" s="153" t="s">
        <v>55</v>
      </c>
      <c r="C43" s="154" t="s">
        <v>56</v>
      </c>
      <c r="D43" s="154"/>
      <c r="E43" s="154"/>
      <c r="F43" s="155">
        <f>'SO 06 1 Pol'!AE675</f>
        <v>0</v>
      </c>
      <c r="G43" s="156">
        <f>'SO 06 1 Pol'!AF675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52" ht="25.5" customHeight="1" x14ac:dyDescent="0.2">
      <c r="A44" s="137">
        <v>3</v>
      </c>
      <c r="B44" s="158" t="s">
        <v>52</v>
      </c>
      <c r="C44" s="148" t="s">
        <v>57</v>
      </c>
      <c r="D44" s="148"/>
      <c r="E44" s="148"/>
      <c r="F44" s="159">
        <f>'SO 06 1 Pol'!AE675</f>
        <v>0</v>
      </c>
      <c r="G44" s="151">
        <f>'SO 06 1 Pol'!AF675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52" ht="25.5" customHeight="1" x14ac:dyDescent="0.2">
      <c r="A45" s="137"/>
      <c r="B45" s="160" t="s">
        <v>58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52" x14ac:dyDescent="0.2">
      <c r="A47" t="s">
        <v>60</v>
      </c>
      <c r="B47" t="s">
        <v>61</v>
      </c>
    </row>
    <row r="48" spans="1:52" x14ac:dyDescent="0.2">
      <c r="B48" s="177" t="s">
        <v>62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Položky nenavázané na cenovou soustavu (D+M) budou oceněny kompletně včetně přesunu hmot.</v>
      </c>
    </row>
    <row r="49" spans="1:52" x14ac:dyDescent="0.2">
      <c r="B49" s="177" t="s">
        <v>63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Položky montáže nenavázané na cenovou soustavu budou oceněny kompletně včetně přesunu hmot.</v>
      </c>
    </row>
    <row r="50" spans="1:52" x14ac:dyDescent="0.2">
      <c r="B50" s="177" t="s">
        <v>64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Dodávka materiálů (výrobků) nenavázaných na cenovou soustavu bude oceněna včetně přesunu hmot.</v>
      </c>
    </row>
    <row r="51" spans="1:52" x14ac:dyDescent="0.2">
      <c r="B51" s="177" t="s">
        <v>65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Poznámka:</v>
      </c>
    </row>
    <row r="52" spans="1:52" x14ac:dyDescent="0.2">
      <c r="B52" s="177" t="s">
        <v>66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PD znamená projektová dokumentace</v>
      </c>
    </row>
    <row r="53" spans="1:52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D+M znamená dodávka a montáž</v>
      </c>
    </row>
    <row r="56" spans="1:52" ht="15.75" x14ac:dyDescent="0.25">
      <c r="B56" s="178" t="s">
        <v>68</v>
      </c>
    </row>
    <row r="58" spans="1:52" ht="25.5" customHeight="1" x14ac:dyDescent="0.2">
      <c r="A58" s="180"/>
      <c r="B58" s="183" t="s">
        <v>17</v>
      </c>
      <c r="C58" s="183" t="s">
        <v>5</v>
      </c>
      <c r="D58" s="184"/>
      <c r="E58" s="184"/>
      <c r="F58" s="185" t="s">
        <v>69</v>
      </c>
      <c r="G58" s="185"/>
      <c r="H58" s="185"/>
      <c r="I58" s="185" t="s">
        <v>29</v>
      </c>
      <c r="J58" s="185" t="s">
        <v>0</v>
      </c>
    </row>
    <row r="59" spans="1:52" ht="36.75" customHeight="1" x14ac:dyDescent="0.2">
      <c r="A59" s="181"/>
      <c r="B59" s="186" t="s">
        <v>52</v>
      </c>
      <c r="C59" s="187" t="s">
        <v>70</v>
      </c>
      <c r="D59" s="188"/>
      <c r="E59" s="188"/>
      <c r="F59" s="194" t="s">
        <v>24</v>
      </c>
      <c r="G59" s="195"/>
      <c r="H59" s="195"/>
      <c r="I59" s="195">
        <f>'SO 06 1 Pol'!G8</f>
        <v>0</v>
      </c>
      <c r="J59" s="192" t="str">
        <f>IF(I81=0,"",I59/I81*100)</f>
        <v/>
      </c>
    </row>
    <row r="60" spans="1:52" ht="36.75" customHeight="1" x14ac:dyDescent="0.2">
      <c r="A60" s="181"/>
      <c r="B60" s="186" t="s">
        <v>71</v>
      </c>
      <c r="C60" s="187" t="s">
        <v>72</v>
      </c>
      <c r="D60" s="188"/>
      <c r="E60" s="188"/>
      <c r="F60" s="194" t="s">
        <v>24</v>
      </c>
      <c r="G60" s="195"/>
      <c r="H60" s="195"/>
      <c r="I60" s="195">
        <f>'SO 06 1 Pol'!G58</f>
        <v>0</v>
      </c>
      <c r="J60" s="192" t="str">
        <f>IF(I81=0,"",I60/I81*100)</f>
        <v/>
      </c>
    </row>
    <row r="61" spans="1:52" ht="36.75" customHeight="1" x14ac:dyDescent="0.2">
      <c r="A61" s="181"/>
      <c r="B61" s="186" t="s">
        <v>73</v>
      </c>
      <c r="C61" s="187" t="s">
        <v>74</v>
      </c>
      <c r="D61" s="188"/>
      <c r="E61" s="188"/>
      <c r="F61" s="194" t="s">
        <v>24</v>
      </c>
      <c r="G61" s="195"/>
      <c r="H61" s="195"/>
      <c r="I61" s="195">
        <f>'SO 06 1 Pol'!G63</f>
        <v>0</v>
      </c>
      <c r="J61" s="192" t="str">
        <f>IF(I81=0,"",I61/I81*100)</f>
        <v/>
      </c>
    </row>
    <row r="62" spans="1:52" ht="36.75" customHeight="1" x14ac:dyDescent="0.2">
      <c r="A62" s="181"/>
      <c r="B62" s="186" t="s">
        <v>75</v>
      </c>
      <c r="C62" s="187" t="s">
        <v>76</v>
      </c>
      <c r="D62" s="188"/>
      <c r="E62" s="188"/>
      <c r="F62" s="194" t="s">
        <v>24</v>
      </c>
      <c r="G62" s="195"/>
      <c r="H62" s="195"/>
      <c r="I62" s="195">
        <f>'SO 06 1 Pol'!G67</f>
        <v>0</v>
      </c>
      <c r="J62" s="192" t="str">
        <f>IF(I81=0,"",I62/I81*100)</f>
        <v/>
      </c>
    </row>
    <row r="63" spans="1:52" ht="36.75" customHeight="1" x14ac:dyDescent="0.2">
      <c r="A63" s="181"/>
      <c r="B63" s="186" t="s">
        <v>77</v>
      </c>
      <c r="C63" s="187" t="s">
        <v>78</v>
      </c>
      <c r="D63" s="188"/>
      <c r="E63" s="188"/>
      <c r="F63" s="194" t="s">
        <v>24</v>
      </c>
      <c r="G63" s="195"/>
      <c r="H63" s="195"/>
      <c r="I63" s="195">
        <f>'SO 06 1 Pol'!G91</f>
        <v>0</v>
      </c>
      <c r="J63" s="192" t="str">
        <f>IF(I81=0,"",I63/I81*100)</f>
        <v/>
      </c>
    </row>
    <row r="64" spans="1:52" ht="36.75" customHeight="1" x14ac:dyDescent="0.2">
      <c r="A64" s="181"/>
      <c r="B64" s="186" t="s">
        <v>79</v>
      </c>
      <c r="C64" s="187" t="s">
        <v>80</v>
      </c>
      <c r="D64" s="188"/>
      <c r="E64" s="188"/>
      <c r="F64" s="194" t="s">
        <v>24</v>
      </c>
      <c r="G64" s="195"/>
      <c r="H64" s="195"/>
      <c r="I64" s="195">
        <f>'SO 06 1 Pol'!G104</f>
        <v>0</v>
      </c>
      <c r="J64" s="192" t="str">
        <f>IF(I81=0,"",I64/I81*100)</f>
        <v/>
      </c>
    </row>
    <row r="65" spans="1:10" ht="36.75" customHeight="1" x14ac:dyDescent="0.2">
      <c r="A65" s="181"/>
      <c r="B65" s="186" t="s">
        <v>81</v>
      </c>
      <c r="C65" s="187" t="s">
        <v>82</v>
      </c>
      <c r="D65" s="188"/>
      <c r="E65" s="188"/>
      <c r="F65" s="194" t="s">
        <v>24</v>
      </c>
      <c r="G65" s="195"/>
      <c r="H65" s="195"/>
      <c r="I65" s="195">
        <f>'SO 06 1 Pol'!G115</f>
        <v>0</v>
      </c>
      <c r="J65" s="192" t="str">
        <f>IF(I81=0,"",I65/I81*100)</f>
        <v/>
      </c>
    </row>
    <row r="66" spans="1:10" ht="36.75" customHeight="1" x14ac:dyDescent="0.2">
      <c r="A66" s="181"/>
      <c r="B66" s="186" t="s">
        <v>83</v>
      </c>
      <c r="C66" s="187" t="s">
        <v>84</v>
      </c>
      <c r="D66" s="188"/>
      <c r="E66" s="188"/>
      <c r="F66" s="194" t="s">
        <v>24</v>
      </c>
      <c r="G66" s="195"/>
      <c r="H66" s="195"/>
      <c r="I66" s="195">
        <f>'SO 06 1 Pol'!G403</f>
        <v>0</v>
      </c>
      <c r="J66" s="192" t="str">
        <f>IF(I81=0,"",I66/I81*100)</f>
        <v/>
      </c>
    </row>
    <row r="67" spans="1:10" ht="36.75" customHeight="1" x14ac:dyDescent="0.2">
      <c r="A67" s="181"/>
      <c r="B67" s="186" t="s">
        <v>85</v>
      </c>
      <c r="C67" s="187" t="s">
        <v>86</v>
      </c>
      <c r="D67" s="188"/>
      <c r="E67" s="188"/>
      <c r="F67" s="194" t="s">
        <v>24</v>
      </c>
      <c r="G67" s="195"/>
      <c r="H67" s="195"/>
      <c r="I67" s="195">
        <f>'SO 06 1 Pol'!G410</f>
        <v>0</v>
      </c>
      <c r="J67" s="192" t="str">
        <f>IF(I81=0,"",I67/I81*100)</f>
        <v/>
      </c>
    </row>
    <row r="68" spans="1:10" ht="36.75" customHeight="1" x14ac:dyDescent="0.2">
      <c r="A68" s="181"/>
      <c r="B68" s="186" t="s">
        <v>87</v>
      </c>
      <c r="C68" s="187" t="s">
        <v>88</v>
      </c>
      <c r="D68" s="188"/>
      <c r="E68" s="188"/>
      <c r="F68" s="194" t="s">
        <v>24</v>
      </c>
      <c r="G68" s="195"/>
      <c r="H68" s="195"/>
      <c r="I68" s="195">
        <f>'SO 06 1 Pol'!G415</f>
        <v>0</v>
      </c>
      <c r="J68" s="192" t="str">
        <f>IF(I81=0,"",I68/I81*100)</f>
        <v/>
      </c>
    </row>
    <row r="69" spans="1:10" ht="36.75" customHeight="1" x14ac:dyDescent="0.2">
      <c r="A69" s="181"/>
      <c r="B69" s="186" t="s">
        <v>89</v>
      </c>
      <c r="C69" s="187" t="s">
        <v>90</v>
      </c>
      <c r="D69" s="188"/>
      <c r="E69" s="188"/>
      <c r="F69" s="194" t="s">
        <v>24</v>
      </c>
      <c r="G69" s="195"/>
      <c r="H69" s="195"/>
      <c r="I69" s="195">
        <f>'SO 06 1 Pol'!G427</f>
        <v>0</v>
      </c>
      <c r="J69" s="192" t="str">
        <f>IF(I81=0,"",I69/I81*100)</f>
        <v/>
      </c>
    </row>
    <row r="70" spans="1:10" ht="36.75" customHeight="1" x14ac:dyDescent="0.2">
      <c r="A70" s="181"/>
      <c r="B70" s="186" t="s">
        <v>91</v>
      </c>
      <c r="C70" s="187" t="s">
        <v>92</v>
      </c>
      <c r="D70" s="188"/>
      <c r="E70" s="188"/>
      <c r="F70" s="194" t="s">
        <v>24</v>
      </c>
      <c r="G70" s="195"/>
      <c r="H70" s="195"/>
      <c r="I70" s="195">
        <f>'SO 06 1 Pol'!G444</f>
        <v>0</v>
      </c>
      <c r="J70" s="192" t="str">
        <f>IF(I81=0,"",I70/I81*100)</f>
        <v/>
      </c>
    </row>
    <row r="71" spans="1:10" ht="36.75" customHeight="1" x14ac:dyDescent="0.2">
      <c r="A71" s="181"/>
      <c r="B71" s="186" t="s">
        <v>93</v>
      </c>
      <c r="C71" s="187" t="s">
        <v>94</v>
      </c>
      <c r="D71" s="188"/>
      <c r="E71" s="188"/>
      <c r="F71" s="194" t="s">
        <v>24</v>
      </c>
      <c r="G71" s="195"/>
      <c r="H71" s="195"/>
      <c r="I71" s="195">
        <f>'SO 06 1 Pol'!G473</f>
        <v>0</v>
      </c>
      <c r="J71" s="192" t="str">
        <f>IF(I81=0,"",I71/I81*100)</f>
        <v/>
      </c>
    </row>
    <row r="72" spans="1:10" ht="36.75" customHeight="1" x14ac:dyDescent="0.2">
      <c r="A72" s="181"/>
      <c r="B72" s="186" t="s">
        <v>95</v>
      </c>
      <c r="C72" s="187" t="s">
        <v>96</v>
      </c>
      <c r="D72" s="188"/>
      <c r="E72" s="188"/>
      <c r="F72" s="194" t="s">
        <v>24</v>
      </c>
      <c r="G72" s="195"/>
      <c r="H72" s="195"/>
      <c r="I72" s="195">
        <f>'SO 06 1 Pol'!G512</f>
        <v>0</v>
      </c>
      <c r="J72" s="192" t="str">
        <f>IF(I81=0,"",I72/I81*100)</f>
        <v/>
      </c>
    </row>
    <row r="73" spans="1:10" ht="36.75" customHeight="1" x14ac:dyDescent="0.2">
      <c r="A73" s="181"/>
      <c r="B73" s="186" t="s">
        <v>97</v>
      </c>
      <c r="C73" s="187" t="s">
        <v>98</v>
      </c>
      <c r="D73" s="188"/>
      <c r="E73" s="188"/>
      <c r="F73" s="194" t="s">
        <v>25</v>
      </c>
      <c r="G73" s="195"/>
      <c r="H73" s="195"/>
      <c r="I73" s="195">
        <f>'SO 06 1 Pol'!G519</f>
        <v>0</v>
      </c>
      <c r="J73" s="192" t="str">
        <f>IF(I81=0,"",I73/I81*100)</f>
        <v/>
      </c>
    </row>
    <row r="74" spans="1:10" ht="36.75" customHeight="1" x14ac:dyDescent="0.2">
      <c r="A74" s="181"/>
      <c r="B74" s="186" t="s">
        <v>99</v>
      </c>
      <c r="C74" s="187" t="s">
        <v>100</v>
      </c>
      <c r="D74" s="188"/>
      <c r="E74" s="188"/>
      <c r="F74" s="194" t="s">
        <v>25</v>
      </c>
      <c r="G74" s="195"/>
      <c r="H74" s="195"/>
      <c r="I74" s="195">
        <f>'SO 06 1 Pol'!G543</f>
        <v>0</v>
      </c>
      <c r="J74" s="192" t="str">
        <f>IF(I81=0,"",I74/I81*100)</f>
        <v/>
      </c>
    </row>
    <row r="75" spans="1:10" ht="36.75" customHeight="1" x14ac:dyDescent="0.2">
      <c r="A75" s="181"/>
      <c r="B75" s="186" t="s">
        <v>101</v>
      </c>
      <c r="C75" s="187" t="s">
        <v>102</v>
      </c>
      <c r="D75" s="188"/>
      <c r="E75" s="188"/>
      <c r="F75" s="194" t="s">
        <v>25</v>
      </c>
      <c r="G75" s="195"/>
      <c r="H75" s="195"/>
      <c r="I75" s="195">
        <f>'SO 06 1 Pol'!G604</f>
        <v>0</v>
      </c>
      <c r="J75" s="192" t="str">
        <f>IF(I81=0,"",I75/I81*100)</f>
        <v/>
      </c>
    </row>
    <row r="76" spans="1:10" ht="36.75" customHeight="1" x14ac:dyDescent="0.2">
      <c r="A76" s="181"/>
      <c r="B76" s="186" t="s">
        <v>103</v>
      </c>
      <c r="C76" s="187" t="s">
        <v>104</v>
      </c>
      <c r="D76" s="188"/>
      <c r="E76" s="188"/>
      <c r="F76" s="194" t="s">
        <v>25</v>
      </c>
      <c r="G76" s="195"/>
      <c r="H76" s="195"/>
      <c r="I76" s="195">
        <f>'SO 06 1 Pol'!G611</f>
        <v>0</v>
      </c>
      <c r="J76" s="192" t="str">
        <f>IF(I81=0,"",I76/I81*100)</f>
        <v/>
      </c>
    </row>
    <row r="77" spans="1:10" ht="36.75" customHeight="1" x14ac:dyDescent="0.2">
      <c r="A77" s="181"/>
      <c r="B77" s="186" t="s">
        <v>105</v>
      </c>
      <c r="C77" s="187" t="s">
        <v>106</v>
      </c>
      <c r="D77" s="188"/>
      <c r="E77" s="188"/>
      <c r="F77" s="194" t="s">
        <v>25</v>
      </c>
      <c r="G77" s="195"/>
      <c r="H77" s="195"/>
      <c r="I77" s="195">
        <f>'SO 06 1 Pol'!G642</f>
        <v>0</v>
      </c>
      <c r="J77" s="192" t="str">
        <f>IF(I81=0,"",I77/I81*100)</f>
        <v/>
      </c>
    </row>
    <row r="78" spans="1:10" ht="36.75" customHeight="1" x14ac:dyDescent="0.2">
      <c r="A78" s="181"/>
      <c r="B78" s="186" t="s">
        <v>107</v>
      </c>
      <c r="C78" s="187" t="s">
        <v>108</v>
      </c>
      <c r="D78" s="188"/>
      <c r="E78" s="188"/>
      <c r="F78" s="194" t="s">
        <v>109</v>
      </c>
      <c r="G78" s="195"/>
      <c r="H78" s="195"/>
      <c r="I78" s="195">
        <f>'SO 06 1 Pol'!G648</f>
        <v>0</v>
      </c>
      <c r="J78" s="192" t="str">
        <f>IF(I81=0,"",I78/I81*100)</f>
        <v/>
      </c>
    </row>
    <row r="79" spans="1:10" ht="36.75" customHeight="1" x14ac:dyDescent="0.2">
      <c r="A79" s="181"/>
      <c r="B79" s="186" t="s">
        <v>110</v>
      </c>
      <c r="C79" s="187" t="s">
        <v>27</v>
      </c>
      <c r="D79" s="188"/>
      <c r="E79" s="188"/>
      <c r="F79" s="194" t="s">
        <v>110</v>
      </c>
      <c r="G79" s="195"/>
      <c r="H79" s="195"/>
      <c r="I79" s="195">
        <f>'SO 00 1 Naklady'!G8</f>
        <v>0</v>
      </c>
      <c r="J79" s="192" t="str">
        <f>IF(I81=0,"",I79/I81*100)</f>
        <v/>
      </c>
    </row>
    <row r="80" spans="1:10" ht="36.75" customHeight="1" x14ac:dyDescent="0.2">
      <c r="A80" s="181"/>
      <c r="B80" s="186" t="s">
        <v>111</v>
      </c>
      <c r="C80" s="187" t="s">
        <v>28</v>
      </c>
      <c r="D80" s="188"/>
      <c r="E80" s="188"/>
      <c r="F80" s="194" t="s">
        <v>111</v>
      </c>
      <c r="G80" s="195"/>
      <c r="H80" s="195"/>
      <c r="I80" s="195">
        <f>'SO 00 1 Naklady'!G19</f>
        <v>0</v>
      </c>
      <c r="J80" s="192" t="str">
        <f>IF(I81=0,"",I80/I81*100)</f>
        <v/>
      </c>
    </row>
    <row r="81" spans="1:10" ht="25.5" customHeight="1" x14ac:dyDescent="0.2">
      <c r="A81" s="182"/>
      <c r="B81" s="189" t="s">
        <v>1</v>
      </c>
      <c r="C81" s="190"/>
      <c r="D81" s="191"/>
      <c r="E81" s="191"/>
      <c r="F81" s="196"/>
      <c r="G81" s="197"/>
      <c r="H81" s="197"/>
      <c r="I81" s="197">
        <f>SUM(I59:I80)</f>
        <v>0</v>
      </c>
      <c r="J81" s="193">
        <f>SUM(J59:J80)</f>
        <v>0</v>
      </c>
    </row>
    <row r="82" spans="1:10" x14ac:dyDescent="0.2">
      <c r="F82" s="135"/>
      <c r="G82" s="135"/>
      <c r="H82" s="135"/>
      <c r="I82" s="135"/>
      <c r="J82" s="136"/>
    </row>
    <row r="83" spans="1:10" x14ac:dyDescent="0.2">
      <c r="F83" s="135"/>
      <c r="G83" s="135"/>
      <c r="H83" s="135"/>
      <c r="I83" s="135"/>
      <c r="J83" s="136"/>
    </row>
    <row r="84" spans="1:10" x14ac:dyDescent="0.2">
      <c r="F84" s="135"/>
      <c r="G84" s="135"/>
      <c r="H84" s="135"/>
      <c r="I84" s="135"/>
      <c r="J84" s="136"/>
    </row>
  </sheetData>
  <sheetProtection algorithmName="SHA-512" hashValue="RskemhbWFsjZxpTwHROkkdgfWJryDJePGzV9482/X4zJ7HUCPLwmBfJ3HeX3J1AQG0K9dqSmPzVBVo0kpTmpLA==" saltValue="Lq+NEk4tJ6Zk8xOBNVV1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B51:J51"/>
    <mergeCell ref="B52:J52"/>
    <mergeCell ref="B53:J53"/>
    <mergeCell ref="C59:E59"/>
    <mergeCell ref="C60:E60"/>
    <mergeCell ref="C44:E44"/>
    <mergeCell ref="B45:E45"/>
    <mergeCell ref="B48:J48"/>
    <mergeCell ref="B49:J49"/>
    <mergeCell ref="B50:J5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hxs76Nct9Ph4n4kGFQNm2QhAfIHAxj8zJ563rG0QD/FiL0qCRK+NF10Z2oZ/VmaWd88inPmT0S1iiAVzLrA4Ug==" saltValue="lBsPiZrvsg4B3A7/85b/T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C3EBF-B4D6-4FF1-86FE-326B9C6F5EB2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112</v>
      </c>
      <c r="B1" s="199"/>
      <c r="C1" s="199"/>
      <c r="D1" s="199"/>
      <c r="E1" s="199"/>
      <c r="F1" s="199"/>
      <c r="G1" s="199"/>
      <c r="AG1" t="s">
        <v>113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114</v>
      </c>
    </row>
    <row r="3" spans="1:60" ht="24.95" customHeight="1" x14ac:dyDescent="0.2">
      <c r="A3" s="200" t="s">
        <v>8</v>
      </c>
      <c r="B3" s="49" t="s">
        <v>115</v>
      </c>
      <c r="C3" s="203" t="s">
        <v>51</v>
      </c>
      <c r="D3" s="201"/>
      <c r="E3" s="201"/>
      <c r="F3" s="201"/>
      <c r="G3" s="202"/>
      <c r="AC3" s="179" t="s">
        <v>116</v>
      </c>
      <c r="AG3" t="s">
        <v>117</v>
      </c>
    </row>
    <row r="4" spans="1:60" ht="24.95" customHeight="1" x14ac:dyDescent="0.2">
      <c r="A4" s="204" t="s">
        <v>9</v>
      </c>
      <c r="B4" s="205" t="s">
        <v>52</v>
      </c>
      <c r="C4" s="206" t="s">
        <v>53</v>
      </c>
      <c r="D4" s="207"/>
      <c r="E4" s="207"/>
      <c r="F4" s="207"/>
      <c r="G4" s="208"/>
      <c r="AG4" t="s">
        <v>118</v>
      </c>
    </row>
    <row r="5" spans="1:60" x14ac:dyDescent="0.2">
      <c r="D5" s="10"/>
    </row>
    <row r="6" spans="1:60" ht="38.25" x14ac:dyDescent="0.2">
      <c r="A6" s="210" t="s">
        <v>119</v>
      </c>
      <c r="B6" s="212" t="s">
        <v>120</v>
      </c>
      <c r="C6" s="212" t="s">
        <v>121</v>
      </c>
      <c r="D6" s="211" t="s">
        <v>122</v>
      </c>
      <c r="E6" s="210" t="s">
        <v>123</v>
      </c>
      <c r="F6" s="209" t="s">
        <v>124</v>
      </c>
      <c r="G6" s="210" t="s">
        <v>29</v>
      </c>
      <c r="H6" s="213" t="s">
        <v>30</v>
      </c>
      <c r="I6" s="213" t="s">
        <v>125</v>
      </c>
      <c r="J6" s="213" t="s">
        <v>31</v>
      </c>
      <c r="K6" s="213" t="s">
        <v>126</v>
      </c>
      <c r="L6" s="213" t="s">
        <v>127</v>
      </c>
      <c r="M6" s="213" t="s">
        <v>128</v>
      </c>
      <c r="N6" s="213" t="s">
        <v>129</v>
      </c>
      <c r="O6" s="213" t="s">
        <v>130</v>
      </c>
      <c r="P6" s="213" t="s">
        <v>131</v>
      </c>
      <c r="Q6" s="213" t="s">
        <v>132</v>
      </c>
      <c r="R6" s="213" t="s">
        <v>133</v>
      </c>
      <c r="S6" s="213" t="s">
        <v>134</v>
      </c>
      <c r="T6" s="213" t="s">
        <v>135</v>
      </c>
      <c r="U6" s="213" t="s">
        <v>136</v>
      </c>
      <c r="V6" s="213" t="s">
        <v>137</v>
      </c>
      <c r="W6" s="213" t="s">
        <v>138</v>
      </c>
      <c r="X6" s="213" t="s">
        <v>139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140</v>
      </c>
      <c r="B8" s="226" t="s">
        <v>110</v>
      </c>
      <c r="C8" s="249" t="s">
        <v>27</v>
      </c>
      <c r="D8" s="227"/>
      <c r="E8" s="228"/>
      <c r="F8" s="229"/>
      <c r="G8" s="229">
        <f>SUMIF(AG9:AG18,"&lt;&gt;NOR",G9:G18)</f>
        <v>0</v>
      </c>
      <c r="H8" s="229"/>
      <c r="I8" s="229">
        <f>SUM(I9:I18)</f>
        <v>0</v>
      </c>
      <c r="J8" s="229"/>
      <c r="K8" s="229">
        <f>SUM(K9:K18)</f>
        <v>0</v>
      </c>
      <c r="L8" s="229"/>
      <c r="M8" s="229">
        <f>SUM(M9:M18)</f>
        <v>0</v>
      </c>
      <c r="N8" s="229"/>
      <c r="O8" s="229">
        <f>SUM(O9:O18)</f>
        <v>0</v>
      </c>
      <c r="P8" s="229"/>
      <c r="Q8" s="229">
        <f>SUM(Q9:Q18)</f>
        <v>0</v>
      </c>
      <c r="R8" s="229"/>
      <c r="S8" s="229"/>
      <c r="T8" s="230"/>
      <c r="U8" s="224"/>
      <c r="V8" s="224">
        <f>SUM(V9:V18)</f>
        <v>0</v>
      </c>
      <c r="W8" s="224"/>
      <c r="X8" s="224"/>
      <c r="AG8" t="s">
        <v>141</v>
      </c>
    </row>
    <row r="9" spans="1:60" outlineLevel="1" x14ac:dyDescent="0.2">
      <c r="A9" s="231">
        <v>1</v>
      </c>
      <c r="B9" s="232" t="s">
        <v>142</v>
      </c>
      <c r="C9" s="250" t="s">
        <v>143</v>
      </c>
      <c r="D9" s="233" t="s">
        <v>144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145</v>
      </c>
      <c r="T9" s="237" t="s">
        <v>146</v>
      </c>
      <c r="U9" s="223">
        <v>0</v>
      </c>
      <c r="V9" s="223">
        <f>ROUND(E9*U9,2)</f>
        <v>0</v>
      </c>
      <c r="W9" s="223"/>
      <c r="X9" s="223" t="s">
        <v>147</v>
      </c>
      <c r="Y9" s="214"/>
      <c r="Z9" s="214"/>
      <c r="AA9" s="214"/>
      <c r="AB9" s="214"/>
      <c r="AC9" s="214"/>
      <c r="AD9" s="214"/>
      <c r="AE9" s="214"/>
      <c r="AF9" s="214"/>
      <c r="AG9" s="214" t="s">
        <v>148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1" t="s">
        <v>149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150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151</v>
      </c>
      <c r="C11" s="250" t="s">
        <v>152</v>
      </c>
      <c r="D11" s="233" t="s">
        <v>144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145</v>
      </c>
      <c r="T11" s="237" t="s">
        <v>146</v>
      </c>
      <c r="U11" s="223">
        <v>0</v>
      </c>
      <c r="V11" s="223">
        <f>ROUND(E11*U11,2)</f>
        <v>0</v>
      </c>
      <c r="W11" s="223"/>
      <c r="X11" s="223" t="s">
        <v>147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148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51" t="s">
        <v>153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150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3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154</v>
      </c>
      <c r="C13" s="250" t="s">
        <v>155</v>
      </c>
      <c r="D13" s="233" t="s">
        <v>144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145</v>
      </c>
      <c r="T13" s="237" t="s">
        <v>146</v>
      </c>
      <c r="U13" s="223">
        <v>0</v>
      </c>
      <c r="V13" s="223">
        <f>ROUND(E13*U13,2)</f>
        <v>0</v>
      </c>
      <c r="W13" s="223"/>
      <c r="X13" s="223" t="s">
        <v>147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148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1" t="s">
        <v>156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150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157</v>
      </c>
      <c r="C15" s="250" t="s">
        <v>158</v>
      </c>
      <c r="D15" s="233" t="s">
        <v>144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145</v>
      </c>
      <c r="T15" s="237" t="s">
        <v>146</v>
      </c>
      <c r="U15" s="223">
        <v>0</v>
      </c>
      <c r="V15" s="223">
        <f>ROUND(E15*U15,2)</f>
        <v>0</v>
      </c>
      <c r="W15" s="223"/>
      <c r="X15" s="223" t="s">
        <v>147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148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51" t="s">
        <v>159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150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5</v>
      </c>
      <c r="B17" s="232" t="s">
        <v>160</v>
      </c>
      <c r="C17" s="250" t="s">
        <v>161</v>
      </c>
      <c r="D17" s="233" t="s">
        <v>144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145</v>
      </c>
      <c r="T17" s="237" t="s">
        <v>146</v>
      </c>
      <c r="U17" s="223">
        <v>0</v>
      </c>
      <c r="V17" s="223">
        <f>ROUND(E17*U17,2)</f>
        <v>0</v>
      </c>
      <c r="W17" s="223"/>
      <c r="X17" s="223" t="s">
        <v>147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148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1" t="s">
        <v>162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150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25" t="s">
        <v>140</v>
      </c>
      <c r="B19" s="226" t="s">
        <v>111</v>
      </c>
      <c r="C19" s="249" t="s">
        <v>28</v>
      </c>
      <c r="D19" s="227"/>
      <c r="E19" s="228"/>
      <c r="F19" s="229"/>
      <c r="G19" s="229">
        <f>SUMIF(AG20:AG33,"&lt;&gt;NOR",G20:G33)</f>
        <v>0</v>
      </c>
      <c r="H19" s="229"/>
      <c r="I19" s="229">
        <f>SUM(I20:I33)</f>
        <v>0</v>
      </c>
      <c r="J19" s="229"/>
      <c r="K19" s="229">
        <f>SUM(K20:K33)</f>
        <v>0</v>
      </c>
      <c r="L19" s="229"/>
      <c r="M19" s="229">
        <f>SUM(M20:M33)</f>
        <v>0</v>
      </c>
      <c r="N19" s="229"/>
      <c r="O19" s="229">
        <f>SUM(O20:O33)</f>
        <v>0</v>
      </c>
      <c r="P19" s="229"/>
      <c r="Q19" s="229">
        <f>SUM(Q20:Q33)</f>
        <v>0</v>
      </c>
      <c r="R19" s="229"/>
      <c r="S19" s="229"/>
      <c r="T19" s="230"/>
      <c r="U19" s="224"/>
      <c r="V19" s="224">
        <f>SUM(V20:V33)</f>
        <v>0</v>
      </c>
      <c r="W19" s="224"/>
      <c r="X19" s="224"/>
      <c r="AG19" t="s">
        <v>141</v>
      </c>
    </row>
    <row r="20" spans="1:60" outlineLevel="1" x14ac:dyDescent="0.2">
      <c r="A20" s="231">
        <v>6</v>
      </c>
      <c r="B20" s="232" t="s">
        <v>163</v>
      </c>
      <c r="C20" s="250" t="s">
        <v>164</v>
      </c>
      <c r="D20" s="233" t="s">
        <v>144</v>
      </c>
      <c r="E20" s="234">
        <v>1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/>
      <c r="S20" s="236" t="s">
        <v>145</v>
      </c>
      <c r="T20" s="237" t="s">
        <v>146</v>
      </c>
      <c r="U20" s="223">
        <v>0</v>
      </c>
      <c r="V20" s="223">
        <f>ROUND(E20*U20,2)</f>
        <v>0</v>
      </c>
      <c r="W20" s="223"/>
      <c r="X20" s="223" t="s">
        <v>147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148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1" t="s">
        <v>165</v>
      </c>
      <c r="D21" s="239"/>
      <c r="E21" s="239"/>
      <c r="F21" s="239"/>
      <c r="G21" s="23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150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>
        <v>7</v>
      </c>
      <c r="B22" s="232" t="s">
        <v>166</v>
      </c>
      <c r="C22" s="250" t="s">
        <v>167</v>
      </c>
      <c r="D22" s="233" t="s">
        <v>144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145</v>
      </c>
      <c r="T22" s="237" t="s">
        <v>146</v>
      </c>
      <c r="U22" s="223">
        <v>0</v>
      </c>
      <c r="V22" s="223">
        <f>ROUND(E22*U22,2)</f>
        <v>0</v>
      </c>
      <c r="W22" s="223"/>
      <c r="X22" s="223" t="s">
        <v>147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148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1" t="s">
        <v>168</v>
      </c>
      <c r="D23" s="239"/>
      <c r="E23" s="239"/>
      <c r="F23" s="239"/>
      <c r="G23" s="23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150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38" t="str">
        <f>C23</f>
        <v>Náklady na vyhotovení dokumentace skutečného provedení stavby a její předání objednateli v požadované formě a požadovaném počtu.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8</v>
      </c>
      <c r="B24" s="232" t="s">
        <v>169</v>
      </c>
      <c r="C24" s="250" t="s">
        <v>170</v>
      </c>
      <c r="D24" s="233" t="s">
        <v>144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145</v>
      </c>
      <c r="T24" s="237" t="s">
        <v>146</v>
      </c>
      <c r="U24" s="223">
        <v>0</v>
      </c>
      <c r="V24" s="223">
        <f>ROUND(E24*U24,2)</f>
        <v>0</v>
      </c>
      <c r="W24" s="223"/>
      <c r="X24" s="223" t="s">
        <v>147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148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1" t="s">
        <v>171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150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38" t="str">
        <f>C25</f>
        <v>Náklady zhotovitele, které vzniknou v souvislosti s povinnostmi zhotovitele při předání a převzetí díla.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0">
        <v>9</v>
      </c>
      <c r="B26" s="241" t="s">
        <v>172</v>
      </c>
      <c r="C26" s="252" t="s">
        <v>173</v>
      </c>
      <c r="D26" s="242" t="s">
        <v>144</v>
      </c>
      <c r="E26" s="243">
        <v>1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5">
        <v>0</v>
      </c>
      <c r="O26" s="245">
        <f>ROUND(E26*N26,2)</f>
        <v>0</v>
      </c>
      <c r="P26" s="245">
        <v>0</v>
      </c>
      <c r="Q26" s="245">
        <f>ROUND(E26*P26,2)</f>
        <v>0</v>
      </c>
      <c r="R26" s="245"/>
      <c r="S26" s="245" t="s">
        <v>145</v>
      </c>
      <c r="T26" s="246" t="s">
        <v>146</v>
      </c>
      <c r="U26" s="223">
        <v>0</v>
      </c>
      <c r="V26" s="223">
        <f>ROUND(E26*U26,2)</f>
        <v>0</v>
      </c>
      <c r="W26" s="223"/>
      <c r="X26" s="223" t="s">
        <v>147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148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>
        <v>10</v>
      </c>
      <c r="B27" s="232" t="s">
        <v>174</v>
      </c>
      <c r="C27" s="250" t="s">
        <v>175</v>
      </c>
      <c r="D27" s="233" t="s">
        <v>144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 t="s">
        <v>145</v>
      </c>
      <c r="T27" s="237" t="s">
        <v>146</v>
      </c>
      <c r="U27" s="223">
        <v>0</v>
      </c>
      <c r="V27" s="223">
        <f>ROUND(E27*U27,2)</f>
        <v>0</v>
      </c>
      <c r="W27" s="223"/>
      <c r="X27" s="223" t="s">
        <v>147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148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 x14ac:dyDescent="0.2">
      <c r="A28" s="221"/>
      <c r="B28" s="222"/>
      <c r="C28" s="251" t="s">
        <v>176</v>
      </c>
      <c r="D28" s="239"/>
      <c r="E28" s="239"/>
      <c r="F28" s="239"/>
      <c r="G28" s="239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150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38" t="str">
        <f>C28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21"/>
      <c r="B29" s="222"/>
      <c r="C29" s="253" t="s">
        <v>177</v>
      </c>
      <c r="D29" s="247"/>
      <c r="E29" s="247"/>
      <c r="F29" s="247"/>
      <c r="G29" s="247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150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0">
        <v>11</v>
      </c>
      <c r="B30" s="241" t="s">
        <v>178</v>
      </c>
      <c r="C30" s="252" t="s">
        <v>179</v>
      </c>
      <c r="D30" s="242" t="s">
        <v>144</v>
      </c>
      <c r="E30" s="243">
        <v>1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5"/>
      <c r="S30" s="245" t="s">
        <v>180</v>
      </c>
      <c r="T30" s="246" t="s">
        <v>146</v>
      </c>
      <c r="U30" s="223">
        <v>0</v>
      </c>
      <c r="V30" s="223">
        <f>ROUND(E30*U30,2)</f>
        <v>0</v>
      </c>
      <c r="W30" s="223"/>
      <c r="X30" s="223" t="s">
        <v>147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148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>
        <v>12</v>
      </c>
      <c r="B31" s="232" t="s">
        <v>181</v>
      </c>
      <c r="C31" s="250" t="s">
        <v>182</v>
      </c>
      <c r="D31" s="233" t="s">
        <v>144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/>
      <c r="S31" s="236" t="s">
        <v>180</v>
      </c>
      <c r="T31" s="237" t="s">
        <v>146</v>
      </c>
      <c r="U31" s="223">
        <v>0</v>
      </c>
      <c r="V31" s="223">
        <f>ROUND(E31*U31,2)</f>
        <v>0</v>
      </c>
      <c r="W31" s="223"/>
      <c r="X31" s="223" t="s">
        <v>147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148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1" t="s">
        <v>183</v>
      </c>
      <c r="D32" s="239"/>
      <c r="E32" s="239"/>
      <c r="F32" s="239"/>
      <c r="G32" s="239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150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>
        <v>13</v>
      </c>
      <c r="B33" s="232" t="s">
        <v>184</v>
      </c>
      <c r="C33" s="250" t="s">
        <v>185</v>
      </c>
      <c r="D33" s="233" t="s">
        <v>144</v>
      </c>
      <c r="E33" s="234">
        <v>1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/>
      <c r="S33" s="236" t="s">
        <v>180</v>
      </c>
      <c r="T33" s="237" t="s">
        <v>146</v>
      </c>
      <c r="U33" s="223">
        <v>0</v>
      </c>
      <c r="V33" s="223">
        <f>ROUND(E33*U33,2)</f>
        <v>0</v>
      </c>
      <c r="W33" s="223"/>
      <c r="X33" s="223" t="s">
        <v>147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148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">
      <c r="A34" s="3"/>
      <c r="B34" s="4"/>
      <c r="C34" s="254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v>15</v>
      </c>
      <c r="AF34">
        <v>21</v>
      </c>
      <c r="AG34" t="s">
        <v>127</v>
      </c>
    </row>
    <row r="35" spans="1:60" x14ac:dyDescent="0.2">
      <c r="A35" s="217"/>
      <c r="B35" s="218" t="s">
        <v>29</v>
      </c>
      <c r="C35" s="255"/>
      <c r="D35" s="219"/>
      <c r="E35" s="220"/>
      <c r="F35" s="220"/>
      <c r="G35" s="248">
        <f>G8+G19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f>SUMIF(L7:L33,AE34,G7:G33)</f>
        <v>0</v>
      </c>
      <c r="AF35">
        <f>SUMIF(L7:L33,AF34,G7:G33)</f>
        <v>0</v>
      </c>
      <c r="AG35" t="s">
        <v>186</v>
      </c>
    </row>
    <row r="36" spans="1:60" x14ac:dyDescent="0.2">
      <c r="C36" s="256"/>
      <c r="D36" s="10"/>
      <c r="AG36" t="s">
        <v>187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SEnodumXPUrLrqQiYj3HGCIPAASd7IQTHaRbnzMu/0F1lM3tpKnqrXNflC60rkcnWxw55c4MIqKkeQ0tNbCAA==" saltValue="3akJLOTifDCeOJzqQ+TkNg==" spinCount="100000" sheet="1"/>
  <mergeCells count="15">
    <mergeCell ref="C28:G28"/>
    <mergeCell ref="C29:G29"/>
    <mergeCell ref="C32:G32"/>
    <mergeCell ref="C14:G14"/>
    <mergeCell ref="C16:G16"/>
    <mergeCell ref="C18:G18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67491-0238-4054-98E9-E32DC8B22E33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188</v>
      </c>
      <c r="B1" s="199"/>
      <c r="C1" s="199"/>
      <c r="D1" s="199"/>
      <c r="E1" s="199"/>
      <c r="F1" s="199"/>
      <c r="G1" s="199"/>
      <c r="AG1" t="s">
        <v>113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114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9" t="s">
        <v>114</v>
      </c>
      <c r="AG3" t="s">
        <v>117</v>
      </c>
    </row>
    <row r="4" spans="1:60" ht="24.95" customHeight="1" x14ac:dyDescent="0.2">
      <c r="A4" s="204" t="s">
        <v>9</v>
      </c>
      <c r="B4" s="205" t="s">
        <v>52</v>
      </c>
      <c r="C4" s="206" t="s">
        <v>57</v>
      </c>
      <c r="D4" s="207"/>
      <c r="E4" s="207"/>
      <c r="F4" s="207"/>
      <c r="G4" s="208"/>
      <c r="AG4" t="s">
        <v>118</v>
      </c>
    </row>
    <row r="5" spans="1:60" x14ac:dyDescent="0.2">
      <c r="D5" s="10"/>
    </row>
    <row r="6" spans="1:60" ht="38.25" x14ac:dyDescent="0.2">
      <c r="A6" s="210" t="s">
        <v>119</v>
      </c>
      <c r="B6" s="212" t="s">
        <v>120</v>
      </c>
      <c r="C6" s="212" t="s">
        <v>121</v>
      </c>
      <c r="D6" s="211" t="s">
        <v>122</v>
      </c>
      <c r="E6" s="210" t="s">
        <v>123</v>
      </c>
      <c r="F6" s="209" t="s">
        <v>124</v>
      </c>
      <c r="G6" s="210" t="s">
        <v>29</v>
      </c>
      <c r="H6" s="213" t="s">
        <v>30</v>
      </c>
      <c r="I6" s="213" t="s">
        <v>125</v>
      </c>
      <c r="J6" s="213" t="s">
        <v>31</v>
      </c>
      <c r="K6" s="213" t="s">
        <v>126</v>
      </c>
      <c r="L6" s="213" t="s">
        <v>127</v>
      </c>
      <c r="M6" s="213" t="s">
        <v>128</v>
      </c>
      <c r="N6" s="213" t="s">
        <v>129</v>
      </c>
      <c r="O6" s="213" t="s">
        <v>130</v>
      </c>
      <c r="P6" s="213" t="s">
        <v>131</v>
      </c>
      <c r="Q6" s="213" t="s">
        <v>132</v>
      </c>
      <c r="R6" s="213" t="s">
        <v>133</v>
      </c>
      <c r="S6" s="213" t="s">
        <v>134</v>
      </c>
      <c r="T6" s="213" t="s">
        <v>135</v>
      </c>
      <c r="U6" s="213" t="s">
        <v>136</v>
      </c>
      <c r="V6" s="213" t="s">
        <v>137</v>
      </c>
      <c r="W6" s="213" t="s">
        <v>138</v>
      </c>
      <c r="X6" s="213" t="s">
        <v>139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140</v>
      </c>
      <c r="B8" s="226" t="s">
        <v>52</v>
      </c>
      <c r="C8" s="249" t="s">
        <v>70</v>
      </c>
      <c r="D8" s="227"/>
      <c r="E8" s="228"/>
      <c r="F8" s="229"/>
      <c r="G8" s="229">
        <f>SUMIF(AG9:AG57,"&lt;&gt;NOR",G9:G57)</f>
        <v>0</v>
      </c>
      <c r="H8" s="229"/>
      <c r="I8" s="229">
        <f>SUM(I9:I57)</f>
        <v>0</v>
      </c>
      <c r="J8" s="229"/>
      <c r="K8" s="229">
        <f>SUM(K9:K57)</f>
        <v>0</v>
      </c>
      <c r="L8" s="229"/>
      <c r="M8" s="229">
        <f>SUM(M9:M57)</f>
        <v>0</v>
      </c>
      <c r="N8" s="229"/>
      <c r="O8" s="229">
        <f>SUM(O9:O57)</f>
        <v>0</v>
      </c>
      <c r="P8" s="229"/>
      <c r="Q8" s="229">
        <f>SUM(Q9:Q57)</f>
        <v>10.79</v>
      </c>
      <c r="R8" s="229"/>
      <c r="S8" s="229"/>
      <c r="T8" s="230"/>
      <c r="U8" s="224"/>
      <c r="V8" s="224">
        <f>SUM(V9:V57)</f>
        <v>152.48000000000002</v>
      </c>
      <c r="W8" s="224"/>
      <c r="X8" s="224"/>
      <c r="AG8" t="s">
        <v>141</v>
      </c>
    </row>
    <row r="9" spans="1:60" ht="22.5" outlineLevel="1" x14ac:dyDescent="0.2">
      <c r="A9" s="231">
        <v>1</v>
      </c>
      <c r="B9" s="232" t="s">
        <v>189</v>
      </c>
      <c r="C9" s="250" t="s">
        <v>190</v>
      </c>
      <c r="D9" s="233" t="s">
        <v>191</v>
      </c>
      <c r="E9" s="234">
        <v>25.664999999999999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0.13800000000000001</v>
      </c>
      <c r="Q9" s="236">
        <f>ROUND(E9*P9,2)</f>
        <v>3.54</v>
      </c>
      <c r="R9" s="236" t="s">
        <v>192</v>
      </c>
      <c r="S9" s="236" t="s">
        <v>145</v>
      </c>
      <c r="T9" s="237" t="s">
        <v>145</v>
      </c>
      <c r="U9" s="223">
        <v>0.16</v>
      </c>
      <c r="V9" s="223">
        <f>ROUND(E9*U9,2)</f>
        <v>4.1100000000000003</v>
      </c>
      <c r="W9" s="223"/>
      <c r="X9" s="223" t="s">
        <v>193</v>
      </c>
      <c r="Y9" s="214"/>
      <c r="Z9" s="214"/>
      <c r="AA9" s="214"/>
      <c r="AB9" s="214"/>
      <c r="AC9" s="214"/>
      <c r="AD9" s="214"/>
      <c r="AE9" s="214"/>
      <c r="AF9" s="214"/>
      <c r="AG9" s="214" t="s">
        <v>194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70" t="s">
        <v>195</v>
      </c>
      <c r="D10" s="268"/>
      <c r="E10" s="268"/>
      <c r="F10" s="268"/>
      <c r="G10" s="268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196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71" t="s">
        <v>197</v>
      </c>
      <c r="D11" s="258"/>
      <c r="E11" s="259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198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71" t="s">
        <v>199</v>
      </c>
      <c r="D12" s="258"/>
      <c r="E12" s="259">
        <v>25.664999999999999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198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31">
        <v>2</v>
      </c>
      <c r="B13" s="232" t="s">
        <v>200</v>
      </c>
      <c r="C13" s="250" t="s">
        <v>201</v>
      </c>
      <c r="D13" s="233" t="s">
        <v>191</v>
      </c>
      <c r="E13" s="234">
        <v>6.4240000000000004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0.11</v>
      </c>
      <c r="Q13" s="236">
        <f>ROUND(E13*P13,2)</f>
        <v>0.71</v>
      </c>
      <c r="R13" s="236" t="s">
        <v>192</v>
      </c>
      <c r="S13" s="236" t="s">
        <v>145</v>
      </c>
      <c r="T13" s="237" t="s">
        <v>145</v>
      </c>
      <c r="U13" s="223">
        <v>0.2</v>
      </c>
      <c r="V13" s="223">
        <f>ROUND(E13*U13,2)</f>
        <v>1.28</v>
      </c>
      <c r="W13" s="223"/>
      <c r="X13" s="223" t="s">
        <v>193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194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71" t="s">
        <v>202</v>
      </c>
      <c r="D14" s="258"/>
      <c r="E14" s="259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198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71" t="s">
        <v>203</v>
      </c>
      <c r="D15" s="258"/>
      <c r="E15" s="259">
        <v>6.4240000000000004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198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>
        <v>3</v>
      </c>
      <c r="B16" s="232" t="s">
        <v>204</v>
      </c>
      <c r="C16" s="250" t="s">
        <v>205</v>
      </c>
      <c r="D16" s="233" t="s">
        <v>206</v>
      </c>
      <c r="E16" s="234">
        <v>52.33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0.125</v>
      </c>
      <c r="Q16" s="236">
        <f>ROUND(E16*P16,2)</f>
        <v>6.54</v>
      </c>
      <c r="R16" s="236" t="s">
        <v>192</v>
      </c>
      <c r="S16" s="236" t="s">
        <v>145</v>
      </c>
      <c r="T16" s="237" t="s">
        <v>145</v>
      </c>
      <c r="U16" s="223">
        <v>0.08</v>
      </c>
      <c r="V16" s="223">
        <f>ROUND(E16*U16,2)</f>
        <v>4.1900000000000004</v>
      </c>
      <c r="W16" s="223"/>
      <c r="X16" s="223" t="s">
        <v>193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194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70" t="s">
        <v>207</v>
      </c>
      <c r="D17" s="268"/>
      <c r="E17" s="268"/>
      <c r="F17" s="268"/>
      <c r="G17" s="268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196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38" t="str">
        <f>C17</f>
        <v>s vybouráním lože, s přemístěním hmot na skládku na vzdálenost do 3 m nebo naložením na dopravní prostředek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71" t="s">
        <v>197</v>
      </c>
      <c r="D18" s="258"/>
      <c r="E18" s="259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198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71" t="s">
        <v>208</v>
      </c>
      <c r="D19" s="258"/>
      <c r="E19" s="259">
        <v>52.33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198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>
        <v>4</v>
      </c>
      <c r="B20" s="232" t="s">
        <v>209</v>
      </c>
      <c r="C20" s="250" t="s">
        <v>210</v>
      </c>
      <c r="D20" s="233" t="s">
        <v>211</v>
      </c>
      <c r="E20" s="234">
        <v>3.1278000000000001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 t="s">
        <v>212</v>
      </c>
      <c r="S20" s="236" t="s">
        <v>145</v>
      </c>
      <c r="T20" s="237" t="s">
        <v>145</v>
      </c>
      <c r="U20" s="223">
        <v>9.5200000000000007E-2</v>
      </c>
      <c r="V20" s="223">
        <f>ROUND(E20*U20,2)</f>
        <v>0.3</v>
      </c>
      <c r="W20" s="223"/>
      <c r="X20" s="223" t="s">
        <v>193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194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70" t="s">
        <v>213</v>
      </c>
      <c r="D21" s="268"/>
      <c r="E21" s="268"/>
      <c r="F21" s="268"/>
      <c r="G21" s="268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196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38" t="str">
        <f>C21</f>
        <v>nebo lesní půdy, s vodorovným přemístěním na hromady v místě upotřebení nebo na dočasné či trvalé skládky se složením</v>
      </c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71" t="s">
        <v>214</v>
      </c>
      <c r="D22" s="258"/>
      <c r="E22" s="259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198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71" t="s">
        <v>215</v>
      </c>
      <c r="D23" s="258"/>
      <c r="E23" s="259">
        <v>3.1278000000000001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198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5</v>
      </c>
      <c r="B24" s="232" t="s">
        <v>216</v>
      </c>
      <c r="C24" s="250" t="s">
        <v>217</v>
      </c>
      <c r="D24" s="233" t="s">
        <v>211</v>
      </c>
      <c r="E24" s="234">
        <v>28.732800000000001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212</v>
      </c>
      <c r="S24" s="236" t="s">
        <v>145</v>
      </c>
      <c r="T24" s="237" t="s">
        <v>145</v>
      </c>
      <c r="U24" s="223">
        <v>3.5329999999999999</v>
      </c>
      <c r="V24" s="223">
        <f>ROUND(E24*U24,2)</f>
        <v>101.51</v>
      </c>
      <c r="W24" s="223"/>
      <c r="X24" s="223" t="s">
        <v>193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194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70" t="s">
        <v>218</v>
      </c>
      <c r="D25" s="268"/>
      <c r="E25" s="268"/>
      <c r="F25" s="268"/>
      <c r="G25" s="268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196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71" t="s">
        <v>214</v>
      </c>
      <c r="D26" s="258"/>
      <c r="E26" s="259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198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71" t="s">
        <v>219</v>
      </c>
      <c r="D27" s="258"/>
      <c r="E27" s="259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198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71" t="s">
        <v>220</v>
      </c>
      <c r="D28" s="258"/>
      <c r="E28" s="259">
        <v>24.878399999999999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198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71" t="s">
        <v>221</v>
      </c>
      <c r="D29" s="258"/>
      <c r="E29" s="259">
        <v>3.8544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198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1">
        <v>6</v>
      </c>
      <c r="B30" s="232" t="s">
        <v>222</v>
      </c>
      <c r="C30" s="250" t="s">
        <v>223</v>
      </c>
      <c r="D30" s="233" t="s">
        <v>211</v>
      </c>
      <c r="E30" s="234">
        <v>11.9412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 t="s">
        <v>212</v>
      </c>
      <c r="S30" s="236" t="s">
        <v>145</v>
      </c>
      <c r="T30" s="237" t="s">
        <v>145</v>
      </c>
      <c r="U30" s="223">
        <v>1.0999999999999999E-2</v>
      </c>
      <c r="V30" s="223">
        <f>ROUND(E30*U30,2)</f>
        <v>0.13</v>
      </c>
      <c r="W30" s="223"/>
      <c r="X30" s="223" t="s">
        <v>193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194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70" t="s">
        <v>224</v>
      </c>
      <c r="D31" s="268"/>
      <c r="E31" s="268"/>
      <c r="F31" s="268"/>
      <c r="G31" s="268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196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38" t="str">
        <f>C31</f>
        <v>po suchu, bez ohledu na druh dopravního prostředku, bez naložení výkopku, avšak se složením bez rozhrnutí,</v>
      </c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71" t="s">
        <v>225</v>
      </c>
      <c r="D32" s="258"/>
      <c r="E32" s="259">
        <v>28.732800000000001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198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71" t="s">
        <v>226</v>
      </c>
      <c r="D33" s="258"/>
      <c r="E33" s="259">
        <v>-16.791599999999999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198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33.75" outlineLevel="1" x14ac:dyDescent="0.2">
      <c r="A34" s="231">
        <v>7</v>
      </c>
      <c r="B34" s="232" t="s">
        <v>227</v>
      </c>
      <c r="C34" s="250" t="s">
        <v>228</v>
      </c>
      <c r="D34" s="233" t="s">
        <v>211</v>
      </c>
      <c r="E34" s="234">
        <v>59.706000000000003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 t="s">
        <v>212</v>
      </c>
      <c r="S34" s="236" t="s">
        <v>145</v>
      </c>
      <c r="T34" s="237" t="s">
        <v>145</v>
      </c>
      <c r="U34" s="223">
        <v>0</v>
      </c>
      <c r="V34" s="223">
        <f>ROUND(E34*U34,2)</f>
        <v>0</v>
      </c>
      <c r="W34" s="223"/>
      <c r="X34" s="223" t="s">
        <v>193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194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70" t="s">
        <v>224</v>
      </c>
      <c r="D35" s="268"/>
      <c r="E35" s="268"/>
      <c r="F35" s="268"/>
      <c r="G35" s="268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196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38" t="str">
        <f>C35</f>
        <v>po suchu, bez ohledu na druh dopravního prostředku, bez naložení výkopku, avšak se složením bez rozhrnutí,</v>
      </c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71" t="s">
        <v>229</v>
      </c>
      <c r="D36" s="258"/>
      <c r="E36" s="259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198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71" t="s">
        <v>230</v>
      </c>
      <c r="D37" s="258"/>
      <c r="E37" s="259">
        <v>59.706000000000003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198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31">
        <v>8</v>
      </c>
      <c r="B38" s="232" t="s">
        <v>231</v>
      </c>
      <c r="C38" s="250" t="s">
        <v>232</v>
      </c>
      <c r="D38" s="233" t="s">
        <v>211</v>
      </c>
      <c r="E38" s="234">
        <v>16.791599999999999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 t="s">
        <v>212</v>
      </c>
      <c r="S38" s="236" t="s">
        <v>145</v>
      </c>
      <c r="T38" s="237" t="s">
        <v>145</v>
      </c>
      <c r="U38" s="223">
        <v>1.1499999999999999</v>
      </c>
      <c r="V38" s="223">
        <f>ROUND(E38*U38,2)</f>
        <v>19.309999999999999</v>
      </c>
      <c r="W38" s="223"/>
      <c r="X38" s="223" t="s">
        <v>193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194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70" t="s">
        <v>233</v>
      </c>
      <c r="D39" s="268"/>
      <c r="E39" s="268"/>
      <c r="F39" s="268"/>
      <c r="G39" s="268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196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71" t="s">
        <v>214</v>
      </c>
      <c r="D40" s="258"/>
      <c r="E40" s="259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198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71" t="s">
        <v>219</v>
      </c>
      <c r="D41" s="258"/>
      <c r="E41" s="259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198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71" t="s">
        <v>220</v>
      </c>
      <c r="D42" s="258"/>
      <c r="E42" s="259">
        <v>24.878399999999999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198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71" t="s">
        <v>234</v>
      </c>
      <c r="D43" s="258"/>
      <c r="E43" s="259">
        <v>-6.1596000000000002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198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71" t="s">
        <v>235</v>
      </c>
      <c r="D44" s="258"/>
      <c r="E44" s="259">
        <v>-1.9272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198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>
        <v>9</v>
      </c>
      <c r="B45" s="232" t="s">
        <v>236</v>
      </c>
      <c r="C45" s="250" t="s">
        <v>237</v>
      </c>
      <c r="D45" s="233" t="s">
        <v>211</v>
      </c>
      <c r="E45" s="234">
        <v>16.791599999999999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 t="s">
        <v>212</v>
      </c>
      <c r="S45" s="236" t="s">
        <v>145</v>
      </c>
      <c r="T45" s="237" t="s">
        <v>145</v>
      </c>
      <c r="U45" s="223">
        <v>0.997</v>
      </c>
      <c r="V45" s="223">
        <f>ROUND(E45*U45,2)</f>
        <v>16.739999999999998</v>
      </c>
      <c r="W45" s="223"/>
      <c r="X45" s="223" t="s">
        <v>193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194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21"/>
      <c r="B46" s="222"/>
      <c r="C46" s="270" t="s">
        <v>238</v>
      </c>
      <c r="D46" s="268"/>
      <c r="E46" s="268"/>
      <c r="F46" s="268"/>
      <c r="G46" s="268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196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38" t="str">
        <f>C46</f>
        <v>sypaninou z vhodných hornin tř. 1 - 4 nebo materiálem, uloženým ve vzdálenosti do 30 m od vnějšího kraje objektu, pro jakoukoliv míru zhutnění,</v>
      </c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71" t="s">
        <v>239</v>
      </c>
      <c r="D47" s="258"/>
      <c r="E47" s="259">
        <v>16.791599999999999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198</v>
      </c>
      <c r="AH47" s="214">
        <v>5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>
        <v>10</v>
      </c>
      <c r="B48" s="232" t="s">
        <v>240</v>
      </c>
      <c r="C48" s="250" t="s">
        <v>241</v>
      </c>
      <c r="D48" s="233" t="s">
        <v>191</v>
      </c>
      <c r="E48" s="234">
        <v>15.638999999999999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6" t="s">
        <v>242</v>
      </c>
      <c r="S48" s="236" t="s">
        <v>145</v>
      </c>
      <c r="T48" s="237" t="s">
        <v>145</v>
      </c>
      <c r="U48" s="223">
        <v>0.06</v>
      </c>
      <c r="V48" s="223">
        <f>ROUND(E48*U48,2)</f>
        <v>0.94</v>
      </c>
      <c r="W48" s="223"/>
      <c r="X48" s="223" t="s">
        <v>193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194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70" t="s">
        <v>243</v>
      </c>
      <c r="D49" s="268"/>
      <c r="E49" s="268"/>
      <c r="F49" s="268"/>
      <c r="G49" s="268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196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71" t="s">
        <v>244</v>
      </c>
      <c r="D50" s="258"/>
      <c r="E50" s="259">
        <v>15.638999999999999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198</v>
      </c>
      <c r="AH50" s="214">
        <v>5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31">
        <v>11</v>
      </c>
      <c r="B51" s="232" t="s">
        <v>245</v>
      </c>
      <c r="C51" s="250" t="s">
        <v>246</v>
      </c>
      <c r="D51" s="233" t="s">
        <v>191</v>
      </c>
      <c r="E51" s="234">
        <v>15.638999999999999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212</v>
      </c>
      <c r="S51" s="236" t="s">
        <v>145</v>
      </c>
      <c r="T51" s="237" t="s">
        <v>145</v>
      </c>
      <c r="U51" s="223">
        <v>0.254</v>
      </c>
      <c r="V51" s="223">
        <f>ROUND(E51*U51,2)</f>
        <v>3.97</v>
      </c>
      <c r="W51" s="223"/>
      <c r="X51" s="223" t="s">
        <v>193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194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21"/>
      <c r="B52" s="222"/>
      <c r="C52" s="270" t="s">
        <v>247</v>
      </c>
      <c r="D52" s="268"/>
      <c r="E52" s="268"/>
      <c r="F52" s="268"/>
      <c r="G52" s="268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196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38" t="str">
        <f>C52</f>
        <v>s případným nutným přemístěním hromad nebo dočasných skládek na místo potřeby ze vzdálenosti do 30 m, v rovině nebo ve svahu do 1 : 5,</v>
      </c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71" t="s">
        <v>248</v>
      </c>
      <c r="D53" s="258"/>
      <c r="E53" s="259">
        <v>15.638999999999999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198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>
        <v>12</v>
      </c>
      <c r="B54" s="232" t="s">
        <v>249</v>
      </c>
      <c r="C54" s="250" t="s">
        <v>250</v>
      </c>
      <c r="D54" s="233" t="s">
        <v>211</v>
      </c>
      <c r="E54" s="234">
        <v>11.9412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 t="s">
        <v>212</v>
      </c>
      <c r="S54" s="236" t="s">
        <v>145</v>
      </c>
      <c r="T54" s="237" t="s">
        <v>145</v>
      </c>
      <c r="U54" s="223">
        <v>0</v>
      </c>
      <c r="V54" s="223">
        <f>ROUND(E54*U54,2)</f>
        <v>0</v>
      </c>
      <c r="W54" s="223"/>
      <c r="X54" s="223" t="s">
        <v>193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194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71" t="s">
        <v>251</v>
      </c>
      <c r="D55" s="258"/>
      <c r="E55" s="259">
        <v>11.9412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198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>
        <v>13</v>
      </c>
      <c r="B56" s="232" t="s">
        <v>252</v>
      </c>
      <c r="C56" s="250" t="s">
        <v>253</v>
      </c>
      <c r="D56" s="233" t="s">
        <v>254</v>
      </c>
      <c r="E56" s="234">
        <v>0.54737000000000002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1E-3</v>
      </c>
      <c r="O56" s="236">
        <f>ROUND(E56*N56,2)</f>
        <v>0</v>
      </c>
      <c r="P56" s="236">
        <v>0</v>
      </c>
      <c r="Q56" s="236">
        <f>ROUND(E56*P56,2)</f>
        <v>0</v>
      </c>
      <c r="R56" s="236" t="s">
        <v>255</v>
      </c>
      <c r="S56" s="236" t="s">
        <v>145</v>
      </c>
      <c r="T56" s="237" t="s">
        <v>145</v>
      </c>
      <c r="U56" s="223">
        <v>0</v>
      </c>
      <c r="V56" s="223">
        <f>ROUND(E56*U56,2)</f>
        <v>0</v>
      </c>
      <c r="W56" s="223"/>
      <c r="X56" s="223" t="s">
        <v>256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257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71" t="s">
        <v>258</v>
      </c>
      <c r="D57" s="258"/>
      <c r="E57" s="259">
        <v>0.54737000000000002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198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25" t="s">
        <v>140</v>
      </c>
      <c r="B58" s="226" t="s">
        <v>71</v>
      </c>
      <c r="C58" s="249" t="s">
        <v>72</v>
      </c>
      <c r="D58" s="227"/>
      <c r="E58" s="228"/>
      <c r="F58" s="229"/>
      <c r="G58" s="229">
        <f>SUMIF(AG59:AG62,"&lt;&gt;NOR",G59:G62)</f>
        <v>0</v>
      </c>
      <c r="H58" s="229"/>
      <c r="I58" s="229">
        <f>SUM(I59:I62)</f>
        <v>0</v>
      </c>
      <c r="J58" s="229"/>
      <c r="K58" s="229">
        <f>SUM(K59:K62)</f>
        <v>0</v>
      </c>
      <c r="L58" s="229"/>
      <c r="M58" s="229">
        <f>SUM(M59:M62)</f>
        <v>0</v>
      </c>
      <c r="N58" s="229"/>
      <c r="O58" s="229">
        <f>SUM(O59:O62)</f>
        <v>0.54</v>
      </c>
      <c r="P58" s="229"/>
      <c r="Q58" s="229">
        <f>SUM(Q59:Q62)</f>
        <v>0</v>
      </c>
      <c r="R58" s="229"/>
      <c r="S58" s="229"/>
      <c r="T58" s="230"/>
      <c r="U58" s="224"/>
      <c r="V58" s="224">
        <f>SUM(V59:V62)</f>
        <v>19.57</v>
      </c>
      <c r="W58" s="224"/>
      <c r="X58" s="224"/>
      <c r="AG58" t="s">
        <v>141</v>
      </c>
    </row>
    <row r="59" spans="1:60" outlineLevel="1" x14ac:dyDescent="0.2">
      <c r="A59" s="231">
        <v>14</v>
      </c>
      <c r="B59" s="232" t="s">
        <v>259</v>
      </c>
      <c r="C59" s="250" t="s">
        <v>260</v>
      </c>
      <c r="D59" s="233" t="s">
        <v>191</v>
      </c>
      <c r="E59" s="234">
        <v>65.23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8.2500000000000004E-3</v>
      </c>
      <c r="O59" s="236">
        <f>ROUND(E59*N59,2)</f>
        <v>0.54</v>
      </c>
      <c r="P59" s="236">
        <v>0</v>
      </c>
      <c r="Q59" s="236">
        <f>ROUND(E59*P59,2)</f>
        <v>0</v>
      </c>
      <c r="R59" s="236" t="s">
        <v>261</v>
      </c>
      <c r="S59" s="236" t="s">
        <v>145</v>
      </c>
      <c r="T59" s="237" t="s">
        <v>145</v>
      </c>
      <c r="U59" s="223">
        <v>0.3</v>
      </c>
      <c r="V59" s="223">
        <f>ROUND(E59*U59,2)</f>
        <v>19.57</v>
      </c>
      <c r="W59" s="223"/>
      <c r="X59" s="223" t="s">
        <v>193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194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70" t="s">
        <v>262</v>
      </c>
      <c r="D60" s="268"/>
      <c r="E60" s="268"/>
      <c r="F60" s="268"/>
      <c r="G60" s="268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196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71" t="s">
        <v>263</v>
      </c>
      <c r="D61" s="258"/>
      <c r="E61" s="259">
        <v>35.58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198</v>
      </c>
      <c r="AH61" s="214">
        <v>5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71" t="s">
        <v>264</v>
      </c>
      <c r="D62" s="258"/>
      <c r="E62" s="259">
        <v>29.65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198</v>
      </c>
      <c r="AH62" s="214">
        <v>5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25" t="s">
        <v>140</v>
      </c>
      <c r="B63" s="226" t="s">
        <v>73</v>
      </c>
      <c r="C63" s="249" t="s">
        <v>74</v>
      </c>
      <c r="D63" s="227"/>
      <c r="E63" s="228"/>
      <c r="F63" s="229"/>
      <c r="G63" s="229">
        <f>SUMIF(AG64:AG66,"&lt;&gt;NOR",G64:G66)</f>
        <v>0</v>
      </c>
      <c r="H63" s="229"/>
      <c r="I63" s="229">
        <f>SUM(I64:I66)</f>
        <v>0</v>
      </c>
      <c r="J63" s="229"/>
      <c r="K63" s="229">
        <f>SUM(K64:K66)</f>
        <v>0</v>
      </c>
      <c r="L63" s="229"/>
      <c r="M63" s="229">
        <f>SUM(M64:M66)</f>
        <v>0</v>
      </c>
      <c r="N63" s="229"/>
      <c r="O63" s="229">
        <f>SUM(O64:O66)</f>
        <v>0.56999999999999995</v>
      </c>
      <c r="P63" s="229"/>
      <c r="Q63" s="229">
        <f>SUM(Q64:Q66)</f>
        <v>0</v>
      </c>
      <c r="R63" s="229"/>
      <c r="S63" s="229"/>
      <c r="T63" s="230"/>
      <c r="U63" s="224"/>
      <c r="V63" s="224">
        <f>SUM(V64:V66)</f>
        <v>0.17</v>
      </c>
      <c r="W63" s="224"/>
      <c r="X63" s="224"/>
      <c r="AG63" t="s">
        <v>141</v>
      </c>
    </row>
    <row r="64" spans="1:60" ht="22.5" outlineLevel="1" x14ac:dyDescent="0.2">
      <c r="A64" s="231">
        <v>15</v>
      </c>
      <c r="B64" s="232" t="s">
        <v>265</v>
      </c>
      <c r="C64" s="250" t="s">
        <v>266</v>
      </c>
      <c r="D64" s="233" t="s">
        <v>191</v>
      </c>
      <c r="E64" s="234">
        <v>28.125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2.0240000000000001E-2</v>
      </c>
      <c r="O64" s="236">
        <f>ROUND(E64*N64,2)</f>
        <v>0.56999999999999995</v>
      </c>
      <c r="P64" s="236">
        <v>0</v>
      </c>
      <c r="Q64" s="236">
        <f>ROUND(E64*P64,2)</f>
        <v>0</v>
      </c>
      <c r="R64" s="236" t="s">
        <v>192</v>
      </c>
      <c r="S64" s="236" t="s">
        <v>145</v>
      </c>
      <c r="T64" s="237" t="s">
        <v>145</v>
      </c>
      <c r="U64" s="223">
        <v>6.0000000000000001E-3</v>
      </c>
      <c r="V64" s="223">
        <f>ROUND(E64*U64,2)</f>
        <v>0.17</v>
      </c>
      <c r="W64" s="223"/>
      <c r="X64" s="223" t="s">
        <v>193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194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70" t="s">
        <v>267</v>
      </c>
      <c r="D65" s="268"/>
      <c r="E65" s="268"/>
      <c r="F65" s="268"/>
      <c r="G65" s="268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196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71" t="s">
        <v>268</v>
      </c>
      <c r="D66" s="258"/>
      <c r="E66" s="259">
        <v>28.125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198</v>
      </c>
      <c r="AH66" s="214">
        <v>5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25" t="s">
        <v>140</v>
      </c>
      <c r="B67" s="226" t="s">
        <v>75</v>
      </c>
      <c r="C67" s="249" t="s">
        <v>76</v>
      </c>
      <c r="D67" s="227"/>
      <c r="E67" s="228"/>
      <c r="F67" s="229"/>
      <c r="G67" s="229">
        <f>SUMIF(AG68:AG90,"&lt;&gt;NOR",G68:G90)</f>
        <v>0</v>
      </c>
      <c r="H67" s="229"/>
      <c r="I67" s="229">
        <f>SUM(I68:I90)</f>
        <v>0</v>
      </c>
      <c r="J67" s="229"/>
      <c r="K67" s="229">
        <f>SUM(K68:K90)</f>
        <v>0</v>
      </c>
      <c r="L67" s="229"/>
      <c r="M67" s="229">
        <f>SUM(M68:M90)</f>
        <v>0</v>
      </c>
      <c r="N67" s="229"/>
      <c r="O67" s="229">
        <f>SUM(O68:O90)</f>
        <v>19.850000000000001</v>
      </c>
      <c r="P67" s="229"/>
      <c r="Q67" s="229">
        <f>SUM(Q68:Q90)</f>
        <v>0</v>
      </c>
      <c r="R67" s="229"/>
      <c r="S67" s="229"/>
      <c r="T67" s="230"/>
      <c r="U67" s="224"/>
      <c r="V67" s="224">
        <f>SUM(V68:V90)</f>
        <v>11.71</v>
      </c>
      <c r="W67" s="224"/>
      <c r="X67" s="224"/>
      <c r="AG67" t="s">
        <v>141</v>
      </c>
    </row>
    <row r="68" spans="1:60" outlineLevel="1" x14ac:dyDescent="0.2">
      <c r="A68" s="231">
        <v>16</v>
      </c>
      <c r="B68" s="232" t="s">
        <v>269</v>
      </c>
      <c r="C68" s="250" t="s">
        <v>270</v>
      </c>
      <c r="D68" s="233" t="s">
        <v>191</v>
      </c>
      <c r="E68" s="234">
        <v>6.4240000000000004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0.50600999999999996</v>
      </c>
      <c r="O68" s="236">
        <f>ROUND(E68*N68,2)</f>
        <v>3.25</v>
      </c>
      <c r="P68" s="236">
        <v>0</v>
      </c>
      <c r="Q68" s="236">
        <f>ROUND(E68*P68,2)</f>
        <v>0</v>
      </c>
      <c r="R68" s="236" t="s">
        <v>192</v>
      </c>
      <c r="S68" s="236" t="s">
        <v>145</v>
      </c>
      <c r="T68" s="237" t="s">
        <v>145</v>
      </c>
      <c r="U68" s="223">
        <v>0.02</v>
      </c>
      <c r="V68" s="223">
        <f>ROUND(E68*U68,2)</f>
        <v>0.13</v>
      </c>
      <c r="W68" s="223"/>
      <c r="X68" s="223" t="s">
        <v>193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194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70" t="s">
        <v>271</v>
      </c>
      <c r="D69" s="268"/>
      <c r="E69" s="268"/>
      <c r="F69" s="268"/>
      <c r="G69" s="268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196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71" t="s">
        <v>202</v>
      </c>
      <c r="D70" s="258"/>
      <c r="E70" s="259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198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71" t="s">
        <v>203</v>
      </c>
      <c r="D71" s="258"/>
      <c r="E71" s="259">
        <v>6.4240000000000004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198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31">
        <v>17</v>
      </c>
      <c r="B72" s="232" t="s">
        <v>272</v>
      </c>
      <c r="C72" s="250" t="s">
        <v>273</v>
      </c>
      <c r="D72" s="233" t="s">
        <v>191</v>
      </c>
      <c r="E72" s="234">
        <v>28.125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0.378</v>
      </c>
      <c r="O72" s="236">
        <f>ROUND(E72*N72,2)</f>
        <v>10.63</v>
      </c>
      <c r="P72" s="236">
        <v>0</v>
      </c>
      <c r="Q72" s="236">
        <f>ROUND(E72*P72,2)</f>
        <v>0</v>
      </c>
      <c r="R72" s="236" t="s">
        <v>192</v>
      </c>
      <c r="S72" s="236" t="s">
        <v>145</v>
      </c>
      <c r="T72" s="237" t="s">
        <v>145</v>
      </c>
      <c r="U72" s="223">
        <v>2.5999999999999999E-2</v>
      </c>
      <c r="V72" s="223">
        <f>ROUND(E72*U72,2)</f>
        <v>0.73</v>
      </c>
      <c r="W72" s="223"/>
      <c r="X72" s="223" t="s">
        <v>193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194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1" t="s">
        <v>274</v>
      </c>
      <c r="D73" s="239"/>
      <c r="E73" s="239"/>
      <c r="F73" s="239"/>
      <c r="G73" s="239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150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71" t="s">
        <v>268</v>
      </c>
      <c r="D74" s="258"/>
      <c r="E74" s="259">
        <v>28.125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198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>
        <v>18</v>
      </c>
      <c r="B75" s="232" t="s">
        <v>275</v>
      </c>
      <c r="C75" s="250" t="s">
        <v>276</v>
      </c>
      <c r="D75" s="233" t="s">
        <v>191</v>
      </c>
      <c r="E75" s="234">
        <v>6.4240000000000004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0.11600000000000001</v>
      </c>
      <c r="O75" s="236">
        <f>ROUND(E75*N75,2)</f>
        <v>0.75</v>
      </c>
      <c r="P75" s="236">
        <v>0</v>
      </c>
      <c r="Q75" s="236">
        <f>ROUND(E75*P75,2)</f>
        <v>0</v>
      </c>
      <c r="R75" s="236" t="s">
        <v>192</v>
      </c>
      <c r="S75" s="236" t="s">
        <v>145</v>
      </c>
      <c r="T75" s="237" t="s">
        <v>145</v>
      </c>
      <c r="U75" s="223">
        <v>4.7E-2</v>
      </c>
      <c r="V75" s="223">
        <f>ROUND(E75*U75,2)</f>
        <v>0.3</v>
      </c>
      <c r="W75" s="223"/>
      <c r="X75" s="223" t="s">
        <v>193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194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70" t="s">
        <v>277</v>
      </c>
      <c r="D76" s="268"/>
      <c r="E76" s="268"/>
      <c r="F76" s="268"/>
      <c r="G76" s="268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196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71" t="s">
        <v>202</v>
      </c>
      <c r="D77" s="258"/>
      <c r="E77" s="259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198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71" t="s">
        <v>203</v>
      </c>
      <c r="D78" s="258"/>
      <c r="E78" s="259">
        <v>6.4240000000000004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198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31">
        <v>19</v>
      </c>
      <c r="B79" s="232" t="s">
        <v>278</v>
      </c>
      <c r="C79" s="250" t="s">
        <v>279</v>
      </c>
      <c r="D79" s="233" t="s">
        <v>191</v>
      </c>
      <c r="E79" s="234">
        <v>28.125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6">
        <v>7.1999999999999995E-2</v>
      </c>
      <c r="O79" s="236">
        <f>ROUND(E79*N79,2)</f>
        <v>2.0299999999999998</v>
      </c>
      <c r="P79" s="236">
        <v>0</v>
      </c>
      <c r="Q79" s="236">
        <f>ROUND(E79*P79,2)</f>
        <v>0</v>
      </c>
      <c r="R79" s="236" t="s">
        <v>192</v>
      </c>
      <c r="S79" s="236" t="s">
        <v>145</v>
      </c>
      <c r="T79" s="237" t="s">
        <v>145</v>
      </c>
      <c r="U79" s="223">
        <v>0.375</v>
      </c>
      <c r="V79" s="223">
        <f>ROUND(E79*U79,2)</f>
        <v>10.55</v>
      </c>
      <c r="W79" s="223"/>
      <c r="X79" s="223" t="s">
        <v>193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194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21"/>
      <c r="B80" s="222"/>
      <c r="C80" s="270" t="s">
        <v>280</v>
      </c>
      <c r="D80" s="268"/>
      <c r="E80" s="268"/>
      <c r="F80" s="268"/>
      <c r="G80" s="268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196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38" t="str">
        <f>C80</f>
        <v>komunikací pro pěší do velikosti dlaždic 0,25 m2 s provedením lože do tl. 30 mm, s vyplněním spár a se smetením přebytečného materiálu na vzdálenost do 3 m</v>
      </c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71" t="s">
        <v>214</v>
      </c>
      <c r="D81" s="258"/>
      <c r="E81" s="259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198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71" t="s">
        <v>281</v>
      </c>
      <c r="D82" s="258"/>
      <c r="E82" s="259">
        <v>25.664999999999999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198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71" t="s">
        <v>282</v>
      </c>
      <c r="D83" s="258"/>
      <c r="E83" s="259">
        <v>2.46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198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>
        <v>20</v>
      </c>
      <c r="B84" s="232" t="s">
        <v>283</v>
      </c>
      <c r="C84" s="250" t="s">
        <v>284</v>
      </c>
      <c r="D84" s="233" t="s">
        <v>191</v>
      </c>
      <c r="E84" s="234">
        <v>9.5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/>
      <c r="S84" s="236" t="s">
        <v>180</v>
      </c>
      <c r="T84" s="237" t="s">
        <v>146</v>
      </c>
      <c r="U84" s="223">
        <v>0</v>
      </c>
      <c r="V84" s="223">
        <f>ROUND(E84*U84,2)</f>
        <v>0</v>
      </c>
      <c r="W84" s="223"/>
      <c r="X84" s="223" t="s">
        <v>193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194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1" t="s">
        <v>285</v>
      </c>
      <c r="D85" s="239"/>
      <c r="E85" s="239"/>
      <c r="F85" s="239"/>
      <c r="G85" s="239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150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71" t="s">
        <v>197</v>
      </c>
      <c r="D86" s="258"/>
      <c r="E86" s="259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198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71" t="s">
        <v>286</v>
      </c>
      <c r="D87" s="258"/>
      <c r="E87" s="259">
        <v>9.5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198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>
        <v>21</v>
      </c>
      <c r="B88" s="232" t="s">
        <v>287</v>
      </c>
      <c r="C88" s="250" t="s">
        <v>288</v>
      </c>
      <c r="D88" s="233" t="s">
        <v>191</v>
      </c>
      <c r="E88" s="234">
        <v>29.53125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0.108</v>
      </c>
      <c r="O88" s="236">
        <f>ROUND(E88*N88,2)</f>
        <v>3.19</v>
      </c>
      <c r="P88" s="236">
        <v>0</v>
      </c>
      <c r="Q88" s="236">
        <f>ROUND(E88*P88,2)</f>
        <v>0</v>
      </c>
      <c r="R88" s="236" t="s">
        <v>255</v>
      </c>
      <c r="S88" s="236" t="s">
        <v>145</v>
      </c>
      <c r="T88" s="237" t="s">
        <v>145</v>
      </c>
      <c r="U88" s="223">
        <v>0</v>
      </c>
      <c r="V88" s="223">
        <f>ROUND(E88*U88,2)</f>
        <v>0</v>
      </c>
      <c r="W88" s="223"/>
      <c r="X88" s="223" t="s">
        <v>256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257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71" t="s">
        <v>268</v>
      </c>
      <c r="D89" s="258"/>
      <c r="E89" s="259">
        <v>28.125</v>
      </c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198</v>
      </c>
      <c r="AH89" s="214">
        <v>5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72" t="s">
        <v>289</v>
      </c>
      <c r="D90" s="260"/>
      <c r="E90" s="261">
        <v>1.40625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198</v>
      </c>
      <c r="AH90" s="214">
        <v>4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25" t="s">
        <v>140</v>
      </c>
      <c r="B91" s="226" t="s">
        <v>77</v>
      </c>
      <c r="C91" s="249" t="s">
        <v>78</v>
      </c>
      <c r="D91" s="227"/>
      <c r="E91" s="228"/>
      <c r="F91" s="229"/>
      <c r="G91" s="229">
        <f>SUMIF(AG92:AG103,"&lt;&gt;NOR",G92:G103)</f>
        <v>0</v>
      </c>
      <c r="H91" s="229"/>
      <c r="I91" s="229">
        <f>SUM(I92:I103)</f>
        <v>0</v>
      </c>
      <c r="J91" s="229"/>
      <c r="K91" s="229">
        <f>SUM(K92:K103)</f>
        <v>0</v>
      </c>
      <c r="L91" s="229"/>
      <c r="M91" s="229">
        <f>SUM(M92:M103)</f>
        <v>0</v>
      </c>
      <c r="N91" s="229"/>
      <c r="O91" s="229">
        <f>SUM(O92:O103)</f>
        <v>0.70000000000000007</v>
      </c>
      <c r="P91" s="229"/>
      <c r="Q91" s="229">
        <f>SUM(Q92:Q103)</f>
        <v>0</v>
      </c>
      <c r="R91" s="229"/>
      <c r="S91" s="229"/>
      <c r="T91" s="230"/>
      <c r="U91" s="224"/>
      <c r="V91" s="224">
        <f>SUM(V92:V103)</f>
        <v>72.92</v>
      </c>
      <c r="W91" s="224"/>
      <c r="X91" s="224"/>
      <c r="AG91" t="s">
        <v>141</v>
      </c>
    </row>
    <row r="92" spans="1:60" ht="22.5" outlineLevel="1" x14ac:dyDescent="0.2">
      <c r="A92" s="231">
        <v>22</v>
      </c>
      <c r="B92" s="232" t="s">
        <v>290</v>
      </c>
      <c r="C92" s="250" t="s">
        <v>291</v>
      </c>
      <c r="D92" s="233" t="s">
        <v>191</v>
      </c>
      <c r="E92" s="234">
        <v>248.0436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2.63E-3</v>
      </c>
      <c r="O92" s="236">
        <f>ROUND(E92*N92,2)</f>
        <v>0.65</v>
      </c>
      <c r="P92" s="236">
        <v>0</v>
      </c>
      <c r="Q92" s="236">
        <f>ROUND(E92*P92,2)</f>
        <v>0</v>
      </c>
      <c r="R92" s="236" t="s">
        <v>261</v>
      </c>
      <c r="S92" s="236" t="s">
        <v>145</v>
      </c>
      <c r="T92" s="237" t="s">
        <v>145</v>
      </c>
      <c r="U92" s="223">
        <v>0.22400999999999999</v>
      </c>
      <c r="V92" s="223">
        <f>ROUND(E92*U92,2)</f>
        <v>55.56</v>
      </c>
      <c r="W92" s="223"/>
      <c r="X92" s="223" t="s">
        <v>193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194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70" t="s">
        <v>292</v>
      </c>
      <c r="D93" s="268"/>
      <c r="E93" s="268"/>
      <c r="F93" s="268"/>
      <c r="G93" s="268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196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71" t="s">
        <v>293</v>
      </c>
      <c r="D94" s="258"/>
      <c r="E94" s="259"/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198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71" t="s">
        <v>294</v>
      </c>
      <c r="D95" s="258"/>
      <c r="E95" s="259">
        <v>3.7347000000000001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198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71" t="s">
        <v>264</v>
      </c>
      <c r="D96" s="258"/>
      <c r="E96" s="259">
        <v>29.65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198</v>
      </c>
      <c r="AH96" s="214">
        <v>5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71" t="s">
        <v>295</v>
      </c>
      <c r="D97" s="258"/>
      <c r="E97" s="259">
        <v>172.73349999999999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198</v>
      </c>
      <c r="AH97" s="214">
        <v>5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71" t="s">
        <v>296</v>
      </c>
      <c r="D98" s="258"/>
      <c r="E98" s="259">
        <v>13.09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198</v>
      </c>
      <c r="AH98" s="214">
        <v>5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71" t="s">
        <v>297</v>
      </c>
      <c r="D99" s="258"/>
      <c r="E99" s="259">
        <v>25.775400000000001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198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71" t="s">
        <v>298</v>
      </c>
      <c r="D100" s="258"/>
      <c r="E100" s="259">
        <v>3.06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198</v>
      </c>
      <c r="AH100" s="214">
        <v>5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31">
        <v>23</v>
      </c>
      <c r="B101" s="232" t="s">
        <v>299</v>
      </c>
      <c r="C101" s="250" t="s">
        <v>300</v>
      </c>
      <c r="D101" s="233" t="s">
        <v>191</v>
      </c>
      <c r="E101" s="234">
        <v>248.0436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1.9000000000000001E-4</v>
      </c>
      <c r="O101" s="236">
        <f>ROUND(E101*N101,2)</f>
        <v>0.05</v>
      </c>
      <c r="P101" s="236">
        <v>0</v>
      </c>
      <c r="Q101" s="236">
        <f>ROUND(E101*P101,2)</f>
        <v>0</v>
      </c>
      <c r="R101" s="236" t="s">
        <v>261</v>
      </c>
      <c r="S101" s="236" t="s">
        <v>145</v>
      </c>
      <c r="T101" s="237" t="s">
        <v>145</v>
      </c>
      <c r="U101" s="223">
        <v>7.0000000000000007E-2</v>
      </c>
      <c r="V101" s="223">
        <f>ROUND(E101*U101,2)</f>
        <v>17.36</v>
      </c>
      <c r="W101" s="223"/>
      <c r="X101" s="223" t="s">
        <v>193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194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70" t="s">
        <v>292</v>
      </c>
      <c r="D102" s="268"/>
      <c r="E102" s="268"/>
      <c r="F102" s="268"/>
      <c r="G102" s="268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196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71" t="s">
        <v>301</v>
      </c>
      <c r="D103" s="258"/>
      <c r="E103" s="259">
        <v>248.0436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198</v>
      </c>
      <c r="AH103" s="214">
        <v>5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x14ac:dyDescent="0.2">
      <c r="A104" s="225" t="s">
        <v>140</v>
      </c>
      <c r="B104" s="226" t="s">
        <v>79</v>
      </c>
      <c r="C104" s="249" t="s">
        <v>80</v>
      </c>
      <c r="D104" s="227"/>
      <c r="E104" s="228"/>
      <c r="F104" s="229"/>
      <c r="G104" s="229">
        <f>SUMIF(AG105:AG114,"&lt;&gt;NOR",G105:G114)</f>
        <v>0</v>
      </c>
      <c r="H104" s="229"/>
      <c r="I104" s="229">
        <f>SUM(I105:I114)</f>
        <v>0</v>
      </c>
      <c r="J104" s="229"/>
      <c r="K104" s="229">
        <f>SUM(K105:K114)</f>
        <v>0</v>
      </c>
      <c r="L104" s="229"/>
      <c r="M104" s="229">
        <f>SUM(M105:M114)</f>
        <v>0</v>
      </c>
      <c r="N104" s="229"/>
      <c r="O104" s="229">
        <f>SUM(O105:O114)</f>
        <v>0.13</v>
      </c>
      <c r="P104" s="229"/>
      <c r="Q104" s="229">
        <f>SUM(Q105:Q114)</f>
        <v>0</v>
      </c>
      <c r="R104" s="229"/>
      <c r="S104" s="229"/>
      <c r="T104" s="230"/>
      <c r="U104" s="224"/>
      <c r="V104" s="224">
        <f>SUM(V105:V114)</f>
        <v>5.48</v>
      </c>
      <c r="W104" s="224"/>
      <c r="X104" s="224"/>
      <c r="AG104" t="s">
        <v>141</v>
      </c>
    </row>
    <row r="105" spans="1:60" outlineLevel="1" x14ac:dyDescent="0.2">
      <c r="A105" s="231">
        <v>24</v>
      </c>
      <c r="B105" s="232" t="s">
        <v>302</v>
      </c>
      <c r="C105" s="250" t="s">
        <v>303</v>
      </c>
      <c r="D105" s="233" t="s">
        <v>206</v>
      </c>
      <c r="E105" s="234">
        <v>12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21</v>
      </c>
      <c r="M105" s="236">
        <f>G105*(1+L105/100)</f>
        <v>0</v>
      </c>
      <c r="N105" s="236">
        <v>2.3800000000000002E-3</v>
      </c>
      <c r="O105" s="236">
        <f>ROUND(E105*N105,2)</f>
        <v>0.03</v>
      </c>
      <c r="P105" s="236">
        <v>0</v>
      </c>
      <c r="Q105" s="236">
        <f>ROUND(E105*P105,2)</f>
        <v>0</v>
      </c>
      <c r="R105" s="236" t="s">
        <v>304</v>
      </c>
      <c r="S105" s="236" t="s">
        <v>145</v>
      </c>
      <c r="T105" s="237" t="s">
        <v>145</v>
      </c>
      <c r="U105" s="223">
        <v>0.18232999999999999</v>
      </c>
      <c r="V105" s="223">
        <f>ROUND(E105*U105,2)</f>
        <v>2.19</v>
      </c>
      <c r="W105" s="223"/>
      <c r="X105" s="223" t="s">
        <v>193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194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71" t="s">
        <v>305</v>
      </c>
      <c r="D106" s="258"/>
      <c r="E106" s="259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198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71" t="s">
        <v>306</v>
      </c>
      <c r="D107" s="258"/>
      <c r="E107" s="259">
        <v>4.2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198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71" t="s">
        <v>307</v>
      </c>
      <c r="D108" s="258"/>
      <c r="E108" s="259">
        <v>7.8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198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>
        <v>25</v>
      </c>
      <c r="B109" s="232" t="s">
        <v>308</v>
      </c>
      <c r="C109" s="250" t="s">
        <v>309</v>
      </c>
      <c r="D109" s="233" t="s">
        <v>191</v>
      </c>
      <c r="E109" s="234">
        <v>2.7749999999999999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3.4909999999999997E-2</v>
      </c>
      <c r="O109" s="236">
        <f>ROUND(E109*N109,2)</f>
        <v>0.1</v>
      </c>
      <c r="P109" s="236">
        <v>0</v>
      </c>
      <c r="Q109" s="236">
        <f>ROUND(E109*P109,2)</f>
        <v>0</v>
      </c>
      <c r="R109" s="236" t="s">
        <v>304</v>
      </c>
      <c r="S109" s="236" t="s">
        <v>145</v>
      </c>
      <c r="T109" s="237" t="s">
        <v>145</v>
      </c>
      <c r="U109" s="223">
        <v>1.1841699999999999</v>
      </c>
      <c r="V109" s="223">
        <f>ROUND(E109*U109,2)</f>
        <v>3.29</v>
      </c>
      <c r="W109" s="223"/>
      <c r="X109" s="223" t="s">
        <v>193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194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70" t="s">
        <v>310</v>
      </c>
      <c r="D110" s="268"/>
      <c r="E110" s="268"/>
      <c r="F110" s="268"/>
      <c r="G110" s="268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196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38" t="str">
        <f>C110</f>
        <v>okenního nebo dveřního, z pomocného pracovního lešení o výšce podlahy do 1900 mm a pro zatížení do 1,5 kPa,</v>
      </c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71" t="s">
        <v>305</v>
      </c>
      <c r="D111" s="258"/>
      <c r="E111" s="259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198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71" t="s">
        <v>197</v>
      </c>
      <c r="D112" s="258"/>
      <c r="E112" s="259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198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71" t="s">
        <v>311</v>
      </c>
      <c r="D113" s="258"/>
      <c r="E113" s="259">
        <v>0.82499999999999996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198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71" t="s">
        <v>312</v>
      </c>
      <c r="D114" s="258"/>
      <c r="E114" s="259">
        <v>1.95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198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x14ac:dyDescent="0.2">
      <c r="A115" s="225" t="s">
        <v>140</v>
      </c>
      <c r="B115" s="226" t="s">
        <v>81</v>
      </c>
      <c r="C115" s="249" t="s">
        <v>82</v>
      </c>
      <c r="D115" s="227"/>
      <c r="E115" s="228"/>
      <c r="F115" s="229"/>
      <c r="G115" s="229">
        <f>SUMIF(AG116:AG402,"&lt;&gt;NOR",G116:G402)</f>
        <v>0</v>
      </c>
      <c r="H115" s="229"/>
      <c r="I115" s="229">
        <f>SUM(I116:I402)</f>
        <v>0</v>
      </c>
      <c r="J115" s="229"/>
      <c r="K115" s="229">
        <f>SUM(K116:K402)</f>
        <v>0</v>
      </c>
      <c r="L115" s="229"/>
      <c r="M115" s="229">
        <f>SUM(M116:M402)</f>
        <v>0</v>
      </c>
      <c r="N115" s="229"/>
      <c r="O115" s="229">
        <f>SUM(O116:O402)</f>
        <v>6.84</v>
      </c>
      <c r="P115" s="229"/>
      <c r="Q115" s="229">
        <f>SUM(Q116:Q402)</f>
        <v>0</v>
      </c>
      <c r="R115" s="229"/>
      <c r="S115" s="229"/>
      <c r="T115" s="230"/>
      <c r="U115" s="224"/>
      <c r="V115" s="224">
        <f>SUM(V116:V402)</f>
        <v>661.03999999999985</v>
      </c>
      <c r="W115" s="224"/>
      <c r="X115" s="224"/>
      <c r="AG115" t="s">
        <v>141</v>
      </c>
    </row>
    <row r="116" spans="1:60" outlineLevel="1" x14ac:dyDescent="0.2">
      <c r="A116" s="231">
        <v>26</v>
      </c>
      <c r="B116" s="232" t="s">
        <v>313</v>
      </c>
      <c r="C116" s="250" t="s">
        <v>314</v>
      </c>
      <c r="D116" s="233" t="s">
        <v>191</v>
      </c>
      <c r="E116" s="234">
        <v>184.0625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6">
        <v>4.0000000000000003E-5</v>
      </c>
      <c r="O116" s="236">
        <f>ROUND(E116*N116,2)</f>
        <v>0.01</v>
      </c>
      <c r="P116" s="236">
        <v>0</v>
      </c>
      <c r="Q116" s="236">
        <f>ROUND(E116*P116,2)</f>
        <v>0</v>
      </c>
      <c r="R116" s="236" t="s">
        <v>261</v>
      </c>
      <c r="S116" s="236" t="s">
        <v>145</v>
      </c>
      <c r="T116" s="237" t="s">
        <v>145</v>
      </c>
      <c r="U116" s="223">
        <v>7.8E-2</v>
      </c>
      <c r="V116" s="223">
        <f>ROUND(E116*U116,2)</f>
        <v>14.36</v>
      </c>
      <c r="W116" s="223"/>
      <c r="X116" s="223" t="s">
        <v>193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194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21"/>
      <c r="B117" s="222"/>
      <c r="C117" s="270" t="s">
        <v>315</v>
      </c>
      <c r="D117" s="268"/>
      <c r="E117" s="268"/>
      <c r="F117" s="268"/>
      <c r="G117" s="268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196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38" t="str">
        <f>C117</f>
        <v>s rámy a zárubněmi, zábradlí, předmětů oplechování apod., které se zřizují ještě před úpravami povrchu, před jejich znečištěním při úpravách povrchu nástřikem plastických (lepivých) maltovin</v>
      </c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71" t="s">
        <v>214</v>
      </c>
      <c r="D118" s="258"/>
      <c r="E118" s="259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198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71" t="s">
        <v>316</v>
      </c>
      <c r="D119" s="258"/>
      <c r="E119" s="259">
        <v>1.08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198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71" t="s">
        <v>317</v>
      </c>
      <c r="D120" s="258"/>
      <c r="E120" s="259">
        <v>1.44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198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71" t="s">
        <v>318</v>
      </c>
      <c r="D121" s="258"/>
      <c r="E121" s="259">
        <v>29.16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198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71" t="s">
        <v>319</v>
      </c>
      <c r="D122" s="258"/>
      <c r="E122" s="259">
        <v>2.1749999999999998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198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71" t="s">
        <v>320</v>
      </c>
      <c r="D123" s="258"/>
      <c r="E123" s="259">
        <v>6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198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71" t="s">
        <v>321</v>
      </c>
      <c r="D124" s="258"/>
      <c r="E124" s="259">
        <v>7.47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198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71" t="s">
        <v>322</v>
      </c>
      <c r="D125" s="258"/>
      <c r="E125" s="259">
        <v>6.0774999999999997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198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71" t="s">
        <v>323</v>
      </c>
      <c r="D126" s="258"/>
      <c r="E126" s="259">
        <v>24.96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198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71" t="s">
        <v>324</v>
      </c>
      <c r="D127" s="258"/>
      <c r="E127" s="259">
        <v>85.68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198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71" t="s">
        <v>325</v>
      </c>
      <c r="D128" s="258"/>
      <c r="E128" s="259">
        <v>20.02</v>
      </c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198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>
        <v>27</v>
      </c>
      <c r="B129" s="232" t="s">
        <v>326</v>
      </c>
      <c r="C129" s="250" t="s">
        <v>327</v>
      </c>
      <c r="D129" s="233" t="s">
        <v>191</v>
      </c>
      <c r="E129" s="234">
        <v>35.58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6">
        <v>1.021E-2</v>
      </c>
      <c r="O129" s="236">
        <f>ROUND(E129*N129,2)</f>
        <v>0.36</v>
      </c>
      <c r="P129" s="236">
        <v>0</v>
      </c>
      <c r="Q129" s="236">
        <f>ROUND(E129*P129,2)</f>
        <v>0</v>
      </c>
      <c r="R129" s="236" t="s">
        <v>261</v>
      </c>
      <c r="S129" s="236" t="s">
        <v>145</v>
      </c>
      <c r="T129" s="237" t="s">
        <v>145</v>
      </c>
      <c r="U129" s="223">
        <v>0.49299999999999999</v>
      </c>
      <c r="V129" s="223">
        <f>ROUND(E129*U129,2)</f>
        <v>17.54</v>
      </c>
      <c r="W129" s="223"/>
      <c r="X129" s="223" t="s">
        <v>193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194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70" t="s">
        <v>328</v>
      </c>
      <c r="D130" s="268"/>
      <c r="E130" s="268"/>
      <c r="F130" s="268"/>
      <c r="G130" s="268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196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38" t="str">
        <f>C130</f>
        <v>nanesení lepicího tmelu na izolační desky, nalepení desek a zajištění talířovými hmoždinkami (6 ks/m2). Bez povrchové úpravy desek.</v>
      </c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71" t="s">
        <v>214</v>
      </c>
      <c r="D131" s="258"/>
      <c r="E131" s="259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198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71" t="s">
        <v>219</v>
      </c>
      <c r="D132" s="258"/>
      <c r="E132" s="259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198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71" t="s">
        <v>329</v>
      </c>
      <c r="D133" s="258"/>
      <c r="E133" s="259"/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198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71" t="s">
        <v>330</v>
      </c>
      <c r="D134" s="258"/>
      <c r="E134" s="259">
        <v>35.58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198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31">
        <v>28</v>
      </c>
      <c r="B135" s="232" t="s">
        <v>331</v>
      </c>
      <c r="C135" s="250" t="s">
        <v>332</v>
      </c>
      <c r="D135" s="233" t="s">
        <v>191</v>
      </c>
      <c r="E135" s="234">
        <v>3.7347000000000001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6">
        <v>1.0410000000000001E-2</v>
      </c>
      <c r="O135" s="236">
        <f>ROUND(E135*N135,2)</f>
        <v>0.04</v>
      </c>
      <c r="P135" s="236">
        <v>0</v>
      </c>
      <c r="Q135" s="236">
        <f>ROUND(E135*P135,2)</f>
        <v>0</v>
      </c>
      <c r="R135" s="236" t="s">
        <v>261</v>
      </c>
      <c r="S135" s="236" t="s">
        <v>145</v>
      </c>
      <c r="T135" s="237" t="s">
        <v>145</v>
      </c>
      <c r="U135" s="223">
        <v>0.85699999999999998</v>
      </c>
      <c r="V135" s="223">
        <f>ROUND(E135*U135,2)</f>
        <v>3.2</v>
      </c>
      <c r="W135" s="223"/>
      <c r="X135" s="223" t="s">
        <v>193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194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21"/>
      <c r="B136" s="222"/>
      <c r="C136" s="270" t="s">
        <v>333</v>
      </c>
      <c r="D136" s="268"/>
      <c r="E136" s="268"/>
      <c r="F136" s="268"/>
      <c r="G136" s="268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196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38" t="str">
        <f>C136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73" t="s">
        <v>334</v>
      </c>
      <c r="D137" s="269"/>
      <c r="E137" s="269"/>
      <c r="F137" s="269"/>
      <c r="G137" s="269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196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71" t="s">
        <v>214</v>
      </c>
      <c r="D138" s="258"/>
      <c r="E138" s="259"/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198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71" t="s">
        <v>335</v>
      </c>
      <c r="D139" s="258"/>
      <c r="E139" s="259"/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198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71" t="s">
        <v>336</v>
      </c>
      <c r="D140" s="258"/>
      <c r="E140" s="259">
        <v>3.7347000000000001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198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31">
        <v>29</v>
      </c>
      <c r="B141" s="232" t="s">
        <v>337</v>
      </c>
      <c r="C141" s="250" t="s">
        <v>338</v>
      </c>
      <c r="D141" s="233" t="s">
        <v>191</v>
      </c>
      <c r="E141" s="234">
        <v>29.65</v>
      </c>
      <c r="F141" s="235"/>
      <c r="G141" s="236">
        <f>ROUND(E141*F141,2)</f>
        <v>0</v>
      </c>
      <c r="H141" s="235"/>
      <c r="I141" s="236">
        <f>ROUND(E141*H141,2)</f>
        <v>0</v>
      </c>
      <c r="J141" s="235"/>
      <c r="K141" s="236">
        <f>ROUND(E141*J141,2)</f>
        <v>0</v>
      </c>
      <c r="L141" s="236">
        <v>21</v>
      </c>
      <c r="M141" s="236">
        <f>G141*(1+L141/100)</f>
        <v>0</v>
      </c>
      <c r="N141" s="236">
        <v>1.3259999999999999E-2</v>
      </c>
      <c r="O141" s="236">
        <f>ROUND(E141*N141,2)</f>
        <v>0.39</v>
      </c>
      <c r="P141" s="236">
        <v>0</v>
      </c>
      <c r="Q141" s="236">
        <f>ROUND(E141*P141,2)</f>
        <v>0</v>
      </c>
      <c r="R141" s="236" t="s">
        <v>261</v>
      </c>
      <c r="S141" s="236" t="s">
        <v>145</v>
      </c>
      <c r="T141" s="237" t="s">
        <v>145</v>
      </c>
      <c r="U141" s="223">
        <v>0.85699999999999998</v>
      </c>
      <c r="V141" s="223">
        <f>ROUND(E141*U141,2)</f>
        <v>25.41</v>
      </c>
      <c r="W141" s="223"/>
      <c r="X141" s="223" t="s">
        <v>193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194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21"/>
      <c r="B142" s="222"/>
      <c r="C142" s="270" t="s">
        <v>333</v>
      </c>
      <c r="D142" s="268"/>
      <c r="E142" s="268"/>
      <c r="F142" s="268"/>
      <c r="G142" s="268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196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38" t="str">
        <f>C142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73" t="s">
        <v>334</v>
      </c>
      <c r="D143" s="269"/>
      <c r="E143" s="269"/>
      <c r="F143" s="269"/>
      <c r="G143" s="269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196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71" t="s">
        <v>214</v>
      </c>
      <c r="D144" s="258"/>
      <c r="E144" s="259"/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198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71" t="s">
        <v>219</v>
      </c>
      <c r="D145" s="258"/>
      <c r="E145" s="259"/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198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71" t="s">
        <v>329</v>
      </c>
      <c r="D146" s="258"/>
      <c r="E146" s="259"/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198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71" t="s">
        <v>339</v>
      </c>
      <c r="D147" s="258"/>
      <c r="E147" s="259">
        <v>29.65</v>
      </c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198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1" x14ac:dyDescent="0.2">
      <c r="A148" s="231">
        <v>30</v>
      </c>
      <c r="B148" s="232" t="s">
        <v>340</v>
      </c>
      <c r="C148" s="250" t="s">
        <v>341</v>
      </c>
      <c r="D148" s="233" t="s">
        <v>191</v>
      </c>
      <c r="E148" s="234">
        <v>172.73349999999999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6">
        <v>1.0200000000000001E-2</v>
      </c>
      <c r="O148" s="236">
        <f>ROUND(E148*N148,2)</f>
        <v>1.76</v>
      </c>
      <c r="P148" s="236">
        <v>0</v>
      </c>
      <c r="Q148" s="236">
        <f>ROUND(E148*P148,2)</f>
        <v>0</v>
      </c>
      <c r="R148" s="236" t="s">
        <v>261</v>
      </c>
      <c r="S148" s="236" t="s">
        <v>145</v>
      </c>
      <c r="T148" s="237" t="s">
        <v>145</v>
      </c>
      <c r="U148" s="223">
        <v>0.85699999999999998</v>
      </c>
      <c r="V148" s="223">
        <f>ROUND(E148*U148,2)</f>
        <v>148.03</v>
      </c>
      <c r="W148" s="223"/>
      <c r="X148" s="223" t="s">
        <v>193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194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21"/>
      <c r="B149" s="222"/>
      <c r="C149" s="270" t="s">
        <v>333</v>
      </c>
      <c r="D149" s="268"/>
      <c r="E149" s="268"/>
      <c r="F149" s="268"/>
      <c r="G149" s="268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196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38" t="str">
        <f>C149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73" t="s">
        <v>342</v>
      </c>
      <c r="D150" s="269"/>
      <c r="E150" s="269"/>
      <c r="F150" s="269"/>
      <c r="G150" s="269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196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3" t="s">
        <v>343</v>
      </c>
      <c r="D151" s="247"/>
      <c r="E151" s="247"/>
      <c r="F151" s="247"/>
      <c r="G151" s="247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150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71" t="s">
        <v>344</v>
      </c>
      <c r="D152" s="258"/>
      <c r="E152" s="259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198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71" t="s">
        <v>345</v>
      </c>
      <c r="D153" s="258"/>
      <c r="E153" s="259">
        <v>149.64599999999999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198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71" t="s">
        <v>346</v>
      </c>
      <c r="D154" s="258"/>
      <c r="E154" s="259">
        <v>-1.08</v>
      </c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198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71" t="s">
        <v>347</v>
      </c>
      <c r="D155" s="258"/>
      <c r="E155" s="259">
        <v>-1.44</v>
      </c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198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71" t="s">
        <v>348</v>
      </c>
      <c r="D156" s="258"/>
      <c r="E156" s="259">
        <v>-29.16</v>
      </c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198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71" t="s">
        <v>349</v>
      </c>
      <c r="D157" s="258"/>
      <c r="E157" s="259">
        <v>-2.1749999999999998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198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71" t="s">
        <v>350</v>
      </c>
      <c r="D158" s="258"/>
      <c r="E158" s="259">
        <v>31.19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198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71" t="s">
        <v>351</v>
      </c>
      <c r="D159" s="258"/>
      <c r="E159" s="259">
        <v>3.7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198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71" t="s">
        <v>352</v>
      </c>
      <c r="D160" s="258"/>
      <c r="E160" s="259">
        <v>-7.47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198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71" t="s">
        <v>353</v>
      </c>
      <c r="D161" s="258"/>
      <c r="E161" s="259">
        <v>-6.0774999999999997</v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198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71" t="s">
        <v>354</v>
      </c>
      <c r="D162" s="258"/>
      <c r="E162" s="259">
        <v>51.69</v>
      </c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198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71" t="s">
        <v>355</v>
      </c>
      <c r="D163" s="258"/>
      <c r="E163" s="259">
        <v>-6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198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71" t="s">
        <v>356</v>
      </c>
      <c r="D164" s="258"/>
      <c r="E164" s="259">
        <v>-10.09</v>
      </c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198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ht="22.5" outlineLevel="1" x14ac:dyDescent="0.2">
      <c r="A165" s="231">
        <v>31</v>
      </c>
      <c r="B165" s="232" t="s">
        <v>357</v>
      </c>
      <c r="C165" s="250" t="s">
        <v>358</v>
      </c>
      <c r="D165" s="233" t="s">
        <v>191</v>
      </c>
      <c r="E165" s="234">
        <v>13.09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2.845E-2</v>
      </c>
      <c r="O165" s="236">
        <f>ROUND(E165*N165,2)</f>
        <v>0.37</v>
      </c>
      <c r="P165" s="236">
        <v>0</v>
      </c>
      <c r="Q165" s="236">
        <f>ROUND(E165*P165,2)</f>
        <v>0</v>
      </c>
      <c r="R165" s="236" t="s">
        <v>261</v>
      </c>
      <c r="S165" s="236" t="s">
        <v>145</v>
      </c>
      <c r="T165" s="237" t="s">
        <v>145</v>
      </c>
      <c r="U165" s="223">
        <v>0.877</v>
      </c>
      <c r="V165" s="223">
        <f>ROUND(E165*U165,2)</f>
        <v>11.48</v>
      </c>
      <c r="W165" s="223"/>
      <c r="X165" s="223" t="s">
        <v>193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194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21"/>
      <c r="B166" s="222"/>
      <c r="C166" s="270" t="s">
        <v>333</v>
      </c>
      <c r="D166" s="268"/>
      <c r="E166" s="268"/>
      <c r="F166" s="268"/>
      <c r="G166" s="268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196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38" t="str">
        <f>C166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73" t="s">
        <v>342</v>
      </c>
      <c r="D167" s="269"/>
      <c r="E167" s="269"/>
      <c r="F167" s="269"/>
      <c r="G167" s="269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196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3" t="s">
        <v>343</v>
      </c>
      <c r="D168" s="247"/>
      <c r="E168" s="247"/>
      <c r="F168" s="247"/>
      <c r="G168" s="247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150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71" t="s">
        <v>344</v>
      </c>
      <c r="D169" s="258"/>
      <c r="E169" s="259"/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198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71" t="s">
        <v>359</v>
      </c>
      <c r="D170" s="258"/>
      <c r="E170" s="259">
        <v>13.69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198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71" t="s">
        <v>360</v>
      </c>
      <c r="D171" s="258"/>
      <c r="E171" s="259">
        <v>-1.08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198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71" t="s">
        <v>361</v>
      </c>
      <c r="D172" s="258"/>
      <c r="E172" s="259">
        <v>-1.44</v>
      </c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198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71" t="s">
        <v>360</v>
      </c>
      <c r="D173" s="258"/>
      <c r="E173" s="259">
        <v>-1.08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198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71" t="s">
        <v>362</v>
      </c>
      <c r="D174" s="258"/>
      <c r="E174" s="259">
        <v>3</v>
      </c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198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2.5" outlineLevel="1" x14ac:dyDescent="0.2">
      <c r="A175" s="231">
        <v>32</v>
      </c>
      <c r="B175" s="232" t="s">
        <v>363</v>
      </c>
      <c r="C175" s="250" t="s">
        <v>364</v>
      </c>
      <c r="D175" s="233" t="s">
        <v>191</v>
      </c>
      <c r="E175" s="234">
        <v>25.775400000000001</v>
      </c>
      <c r="F175" s="235"/>
      <c r="G175" s="236">
        <f>ROUND(E175*F175,2)</f>
        <v>0</v>
      </c>
      <c r="H175" s="235"/>
      <c r="I175" s="236">
        <f>ROUND(E175*H175,2)</f>
        <v>0</v>
      </c>
      <c r="J175" s="235"/>
      <c r="K175" s="236">
        <f>ROUND(E175*J175,2)</f>
        <v>0</v>
      </c>
      <c r="L175" s="236">
        <v>21</v>
      </c>
      <c r="M175" s="236">
        <f>G175*(1+L175/100)</f>
        <v>0</v>
      </c>
      <c r="N175" s="236">
        <v>1.0149999999999999E-2</v>
      </c>
      <c r="O175" s="236">
        <f>ROUND(E175*N175,2)</f>
        <v>0.26</v>
      </c>
      <c r="P175" s="236">
        <v>0</v>
      </c>
      <c r="Q175" s="236">
        <f>ROUND(E175*P175,2)</f>
        <v>0</v>
      </c>
      <c r="R175" s="236" t="s">
        <v>261</v>
      </c>
      <c r="S175" s="236" t="s">
        <v>145</v>
      </c>
      <c r="T175" s="237" t="s">
        <v>145</v>
      </c>
      <c r="U175" s="223">
        <v>2.3519999999999999</v>
      </c>
      <c r="V175" s="223">
        <f>ROUND(E175*U175,2)</f>
        <v>60.62</v>
      </c>
      <c r="W175" s="223"/>
      <c r="X175" s="223" t="s">
        <v>193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194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21"/>
      <c r="B176" s="222"/>
      <c r="C176" s="270" t="s">
        <v>365</v>
      </c>
      <c r="D176" s="268"/>
      <c r="E176" s="268"/>
      <c r="F176" s="268"/>
      <c r="G176" s="268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196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38" t="str">
        <f>C176</f>
        <v>nanesení lepicího tmelu na izolační desky, nalepení desek, přebroušení desek z polystyrénu, natažení stěrky, vtlačení výztužné tkaniny, přehlazení stěrky. Další vrstvy podle popisu položky.</v>
      </c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73" t="s">
        <v>366</v>
      </c>
      <c r="D177" s="269"/>
      <c r="E177" s="269"/>
      <c r="F177" s="269"/>
      <c r="G177" s="269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196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38" t="str">
        <f>C177</f>
        <v>V položkách je obsaženo 3,33 m rohových lišt, 1,67 m lišt s okapničkou, 5 m napojovacích lišt na m2 a 1,68 m2 výztužné tkaniny.</v>
      </c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3" t="s">
        <v>343</v>
      </c>
      <c r="D178" s="247"/>
      <c r="E178" s="247"/>
      <c r="F178" s="247"/>
      <c r="G178" s="247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150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71" t="s">
        <v>344</v>
      </c>
      <c r="D179" s="258"/>
      <c r="E179" s="259"/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198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71" t="s">
        <v>367</v>
      </c>
      <c r="D180" s="258"/>
      <c r="E180" s="259"/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198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74" t="s">
        <v>368</v>
      </c>
      <c r="D181" s="262"/>
      <c r="E181" s="263"/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198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75" t="s">
        <v>369</v>
      </c>
      <c r="D182" s="262"/>
      <c r="E182" s="263">
        <v>45.9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198</v>
      </c>
      <c r="AH182" s="214">
        <v>2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75" t="s">
        <v>370</v>
      </c>
      <c r="D183" s="262"/>
      <c r="E183" s="263">
        <v>4.45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198</v>
      </c>
      <c r="AH183" s="214">
        <v>2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75" t="s">
        <v>371</v>
      </c>
      <c r="D184" s="262"/>
      <c r="E184" s="263">
        <v>10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198</v>
      </c>
      <c r="AH184" s="214">
        <v>2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75" t="s">
        <v>372</v>
      </c>
      <c r="D185" s="262"/>
      <c r="E185" s="263">
        <v>7.75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198</v>
      </c>
      <c r="AH185" s="214">
        <v>2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75" t="s">
        <v>373</v>
      </c>
      <c r="D186" s="262"/>
      <c r="E186" s="263">
        <v>7.71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198</v>
      </c>
      <c r="AH186" s="214">
        <v>2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76" t="s">
        <v>374</v>
      </c>
      <c r="D187" s="264"/>
      <c r="E187" s="265">
        <v>75.81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198</v>
      </c>
      <c r="AH187" s="214">
        <v>3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74" t="s">
        <v>375</v>
      </c>
      <c r="D188" s="262"/>
      <c r="E188" s="263"/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198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71" t="s">
        <v>376</v>
      </c>
      <c r="D189" s="258"/>
      <c r="E189" s="259">
        <v>25.775400000000001</v>
      </c>
      <c r="F189" s="223"/>
      <c r="G189" s="22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198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ht="22.5" outlineLevel="1" x14ac:dyDescent="0.2">
      <c r="A190" s="231">
        <v>33</v>
      </c>
      <c r="B190" s="232" t="s">
        <v>377</v>
      </c>
      <c r="C190" s="250" t="s">
        <v>378</v>
      </c>
      <c r="D190" s="233" t="s">
        <v>191</v>
      </c>
      <c r="E190" s="234">
        <v>3.06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1.9290000000000002E-2</v>
      </c>
      <c r="O190" s="236">
        <f>ROUND(E190*N190,2)</f>
        <v>0.06</v>
      </c>
      <c r="P190" s="236">
        <v>0</v>
      </c>
      <c r="Q190" s="236">
        <f>ROUND(E190*P190,2)</f>
        <v>0</v>
      </c>
      <c r="R190" s="236" t="s">
        <v>261</v>
      </c>
      <c r="S190" s="236" t="s">
        <v>145</v>
      </c>
      <c r="T190" s="237" t="s">
        <v>145</v>
      </c>
      <c r="U190" s="223">
        <v>2.492</v>
      </c>
      <c r="V190" s="223">
        <f>ROUND(E190*U190,2)</f>
        <v>7.63</v>
      </c>
      <c r="W190" s="223"/>
      <c r="X190" s="223" t="s">
        <v>193</v>
      </c>
      <c r="Y190" s="214"/>
      <c r="Z190" s="214"/>
      <c r="AA190" s="214"/>
      <c r="AB190" s="214"/>
      <c r="AC190" s="214"/>
      <c r="AD190" s="214"/>
      <c r="AE190" s="214"/>
      <c r="AF190" s="214"/>
      <c r="AG190" s="214" t="s">
        <v>194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ht="22.5" outlineLevel="1" x14ac:dyDescent="0.2">
      <c r="A191" s="221"/>
      <c r="B191" s="222"/>
      <c r="C191" s="270" t="s">
        <v>365</v>
      </c>
      <c r="D191" s="268"/>
      <c r="E191" s="268"/>
      <c r="F191" s="268"/>
      <c r="G191" s="268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196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38" t="str">
        <f>C191</f>
        <v>nanesení lepicího tmelu na izolační desky, nalepení desek, přebroušení desek z polystyrénu, natažení stěrky, vtlačení výztužné tkaniny, přehlazení stěrky. Další vrstvy podle popisu položky.</v>
      </c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73" t="s">
        <v>366</v>
      </c>
      <c r="D192" s="269"/>
      <c r="E192" s="269"/>
      <c r="F192" s="269"/>
      <c r="G192" s="269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196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38" t="str">
        <f>C192</f>
        <v>V položkách je obsaženo 3,33 m rohových lišt, 1,67 m lišt s okapničkou, 5 m napojovacích lišt na m2 a 1,68 m2 výztužné tkaniny.</v>
      </c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53" t="s">
        <v>343</v>
      </c>
      <c r="D193" s="247"/>
      <c r="E193" s="247"/>
      <c r="F193" s="247"/>
      <c r="G193" s="247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150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71" t="s">
        <v>344</v>
      </c>
      <c r="D194" s="258"/>
      <c r="E194" s="259"/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198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71" t="s">
        <v>379</v>
      </c>
      <c r="D195" s="258"/>
      <c r="E195" s="259"/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198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71" t="s">
        <v>367</v>
      </c>
      <c r="D196" s="258"/>
      <c r="E196" s="259"/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198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74" t="s">
        <v>368</v>
      </c>
      <c r="D197" s="262"/>
      <c r="E197" s="263"/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198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75" t="s">
        <v>380</v>
      </c>
      <c r="D198" s="262"/>
      <c r="E198" s="263">
        <v>3.3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198</v>
      </c>
      <c r="AH198" s="214">
        <v>2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75" t="s">
        <v>381</v>
      </c>
      <c r="D199" s="262"/>
      <c r="E199" s="263">
        <v>3.6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198</v>
      </c>
      <c r="AH199" s="214">
        <v>2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75" t="s">
        <v>382</v>
      </c>
      <c r="D200" s="262"/>
      <c r="E200" s="263">
        <v>2.1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198</v>
      </c>
      <c r="AH200" s="214">
        <v>2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76" t="s">
        <v>374</v>
      </c>
      <c r="D201" s="264"/>
      <c r="E201" s="265">
        <v>9</v>
      </c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198</v>
      </c>
      <c r="AH201" s="214">
        <v>3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74" t="s">
        <v>375</v>
      </c>
      <c r="D202" s="262"/>
      <c r="E202" s="263"/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198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71" t="s">
        <v>383</v>
      </c>
      <c r="D203" s="258"/>
      <c r="E203" s="259">
        <v>3.06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198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>
        <v>34</v>
      </c>
      <c r="B204" s="232" t="s">
        <v>384</v>
      </c>
      <c r="C204" s="250" t="s">
        <v>385</v>
      </c>
      <c r="D204" s="233" t="s">
        <v>191</v>
      </c>
      <c r="E204" s="234">
        <v>8.64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6">
        <v>9.3699999999999999E-3</v>
      </c>
      <c r="O204" s="236">
        <f>ROUND(E204*N204,2)</f>
        <v>0.08</v>
      </c>
      <c r="P204" s="236">
        <v>0</v>
      </c>
      <c r="Q204" s="236">
        <f>ROUND(E204*P204,2)</f>
        <v>0</v>
      </c>
      <c r="R204" s="236" t="s">
        <v>261</v>
      </c>
      <c r="S204" s="236" t="s">
        <v>145</v>
      </c>
      <c r="T204" s="237" t="s">
        <v>145</v>
      </c>
      <c r="U204" s="223">
        <v>1.5620000000000001</v>
      </c>
      <c r="V204" s="223">
        <f>ROUND(E204*U204,2)</f>
        <v>13.5</v>
      </c>
      <c r="W204" s="223"/>
      <c r="X204" s="223" t="s">
        <v>193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194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22.5" outlineLevel="1" x14ac:dyDescent="0.2">
      <c r="A205" s="221"/>
      <c r="B205" s="222"/>
      <c r="C205" s="270" t="s">
        <v>386</v>
      </c>
      <c r="D205" s="268"/>
      <c r="E205" s="268"/>
      <c r="F205" s="268"/>
      <c r="G205" s="268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196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38" t="str">
        <f>C205</f>
        <v>nanesení lepicího tmelu na izolační desky, nalepení desek, natažení stěrky, vtlačení výztužné tkaniny (1,15 m2/m2) a přehlazení stěrky. Položka obsahuje  5,0 m parapetních lišt na m2.</v>
      </c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71" t="s">
        <v>214</v>
      </c>
      <c r="D206" s="258"/>
      <c r="E206" s="259"/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198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74" t="s">
        <v>368</v>
      </c>
      <c r="D207" s="262"/>
      <c r="E207" s="263"/>
      <c r="F207" s="223"/>
      <c r="G207" s="223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198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75" t="s">
        <v>387</v>
      </c>
      <c r="D208" s="262"/>
      <c r="E208" s="263">
        <v>0.9</v>
      </c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198</v>
      </c>
      <c r="AH208" s="214">
        <v>2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75" t="s">
        <v>388</v>
      </c>
      <c r="D209" s="262"/>
      <c r="E209" s="263">
        <v>1.2</v>
      </c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198</v>
      </c>
      <c r="AH209" s="214">
        <v>2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1"/>
      <c r="B210" s="222"/>
      <c r="C210" s="275" t="s">
        <v>389</v>
      </c>
      <c r="D210" s="262"/>
      <c r="E210" s="263">
        <v>24.3</v>
      </c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198</v>
      </c>
      <c r="AH210" s="214">
        <v>2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75" t="s">
        <v>390</v>
      </c>
      <c r="D211" s="262"/>
      <c r="E211" s="263">
        <v>1.45</v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198</v>
      </c>
      <c r="AH211" s="214">
        <v>2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75" t="s">
        <v>391</v>
      </c>
      <c r="D212" s="262"/>
      <c r="E212" s="263">
        <v>4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198</v>
      </c>
      <c r="AH212" s="214">
        <v>2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75" t="s">
        <v>392</v>
      </c>
      <c r="D213" s="262"/>
      <c r="E213" s="263">
        <v>4.1500000000000004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198</v>
      </c>
      <c r="AH213" s="214">
        <v>2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76" t="s">
        <v>374</v>
      </c>
      <c r="D214" s="264"/>
      <c r="E214" s="265">
        <v>36</v>
      </c>
      <c r="F214" s="223"/>
      <c r="G214" s="22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198</v>
      </c>
      <c r="AH214" s="214">
        <v>3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74" t="s">
        <v>375</v>
      </c>
      <c r="D215" s="262"/>
      <c r="E215" s="263"/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198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71" t="s">
        <v>393</v>
      </c>
      <c r="D216" s="258"/>
      <c r="E216" s="259">
        <v>8.64</v>
      </c>
      <c r="F216" s="223"/>
      <c r="G216" s="22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198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>
        <v>35</v>
      </c>
      <c r="B217" s="232" t="s">
        <v>394</v>
      </c>
      <c r="C217" s="250" t="s">
        <v>395</v>
      </c>
      <c r="D217" s="233" t="s">
        <v>191</v>
      </c>
      <c r="E217" s="234">
        <v>28.121400000000001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6">
        <v>8.0300000000000007E-3</v>
      </c>
      <c r="O217" s="236">
        <f>ROUND(E217*N217,2)</f>
        <v>0.23</v>
      </c>
      <c r="P217" s="236">
        <v>0</v>
      </c>
      <c r="Q217" s="236">
        <f>ROUND(E217*P217,2)</f>
        <v>0</v>
      </c>
      <c r="R217" s="236" t="s">
        <v>261</v>
      </c>
      <c r="S217" s="236" t="s">
        <v>145</v>
      </c>
      <c r="T217" s="237" t="s">
        <v>145</v>
      </c>
      <c r="U217" s="223">
        <v>1.61</v>
      </c>
      <c r="V217" s="223">
        <f>ROUND(E217*U217,2)</f>
        <v>45.28</v>
      </c>
      <c r="W217" s="223"/>
      <c r="X217" s="223" t="s">
        <v>193</v>
      </c>
      <c r="Y217" s="214"/>
      <c r="Z217" s="214"/>
      <c r="AA217" s="214"/>
      <c r="AB217" s="214"/>
      <c r="AC217" s="214"/>
      <c r="AD217" s="214"/>
      <c r="AE217" s="214"/>
      <c r="AF217" s="214"/>
      <c r="AG217" s="214" t="s">
        <v>194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70" t="s">
        <v>396</v>
      </c>
      <c r="D218" s="268"/>
      <c r="E218" s="268"/>
      <c r="F218" s="268"/>
      <c r="G218" s="268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196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53" t="s">
        <v>397</v>
      </c>
      <c r="D219" s="247"/>
      <c r="E219" s="247"/>
      <c r="F219" s="247"/>
      <c r="G219" s="247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150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71" t="s">
        <v>344</v>
      </c>
      <c r="D220" s="258"/>
      <c r="E220" s="259"/>
      <c r="F220" s="223"/>
      <c r="G220" s="22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198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71" t="s">
        <v>367</v>
      </c>
      <c r="D221" s="258"/>
      <c r="E221" s="259"/>
      <c r="F221" s="223"/>
      <c r="G221" s="223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198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74" t="s">
        <v>368</v>
      </c>
      <c r="D222" s="262"/>
      <c r="E222" s="263"/>
      <c r="F222" s="223"/>
      <c r="G222" s="22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198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75" t="s">
        <v>380</v>
      </c>
      <c r="D223" s="262"/>
      <c r="E223" s="263">
        <v>3.3</v>
      </c>
      <c r="F223" s="223"/>
      <c r="G223" s="223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198</v>
      </c>
      <c r="AH223" s="214">
        <v>2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75" t="s">
        <v>381</v>
      </c>
      <c r="D224" s="262"/>
      <c r="E224" s="263">
        <v>3.6</v>
      </c>
      <c r="F224" s="223"/>
      <c r="G224" s="22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198</v>
      </c>
      <c r="AH224" s="214">
        <v>2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75" t="s">
        <v>369</v>
      </c>
      <c r="D225" s="262"/>
      <c r="E225" s="263">
        <v>45.9</v>
      </c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198</v>
      </c>
      <c r="AH225" s="214">
        <v>2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75" t="s">
        <v>370</v>
      </c>
      <c r="D226" s="262"/>
      <c r="E226" s="263">
        <v>4.45</v>
      </c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198</v>
      </c>
      <c r="AH226" s="214">
        <v>2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75" t="s">
        <v>371</v>
      </c>
      <c r="D227" s="262"/>
      <c r="E227" s="263">
        <v>10</v>
      </c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198</v>
      </c>
      <c r="AH227" s="214">
        <v>2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75" t="s">
        <v>372</v>
      </c>
      <c r="D228" s="262"/>
      <c r="E228" s="263">
        <v>7.75</v>
      </c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198</v>
      </c>
      <c r="AH228" s="214">
        <v>2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75" t="s">
        <v>373</v>
      </c>
      <c r="D229" s="262"/>
      <c r="E229" s="263">
        <v>7.71</v>
      </c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198</v>
      </c>
      <c r="AH229" s="214">
        <v>2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1"/>
      <c r="B230" s="222"/>
      <c r="C230" s="276" t="s">
        <v>374</v>
      </c>
      <c r="D230" s="264"/>
      <c r="E230" s="265">
        <v>82.71</v>
      </c>
      <c r="F230" s="223"/>
      <c r="G230" s="223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198</v>
      </c>
      <c r="AH230" s="214">
        <v>3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74" t="s">
        <v>375</v>
      </c>
      <c r="D231" s="262"/>
      <c r="E231" s="263"/>
      <c r="F231" s="223"/>
      <c r="G231" s="223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198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71" t="s">
        <v>398</v>
      </c>
      <c r="D232" s="258"/>
      <c r="E232" s="259">
        <v>28.121400000000001</v>
      </c>
      <c r="F232" s="223"/>
      <c r="G232" s="223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198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ht="22.5" outlineLevel="1" x14ac:dyDescent="0.2">
      <c r="A233" s="231">
        <v>36</v>
      </c>
      <c r="B233" s="232" t="s">
        <v>399</v>
      </c>
      <c r="C233" s="250" t="s">
        <v>400</v>
      </c>
      <c r="D233" s="233" t="s">
        <v>191</v>
      </c>
      <c r="E233" s="234">
        <v>219.20820000000001</v>
      </c>
      <c r="F233" s="235"/>
      <c r="G233" s="236">
        <f>ROUND(E233*F233,2)</f>
        <v>0</v>
      </c>
      <c r="H233" s="235"/>
      <c r="I233" s="236">
        <f>ROUND(E233*H233,2)</f>
        <v>0</v>
      </c>
      <c r="J233" s="235"/>
      <c r="K233" s="236">
        <f>ROUND(E233*J233,2)</f>
        <v>0</v>
      </c>
      <c r="L233" s="236">
        <v>21</v>
      </c>
      <c r="M233" s="236">
        <f>G233*(1+L233/100)</f>
        <v>0</v>
      </c>
      <c r="N233" s="236">
        <v>0</v>
      </c>
      <c r="O233" s="236">
        <f>ROUND(E233*N233,2)</f>
        <v>0</v>
      </c>
      <c r="P233" s="236">
        <v>0</v>
      </c>
      <c r="Q233" s="236">
        <f>ROUND(E233*P233,2)</f>
        <v>0</v>
      </c>
      <c r="R233" s="236" t="s">
        <v>261</v>
      </c>
      <c r="S233" s="236" t="s">
        <v>145</v>
      </c>
      <c r="T233" s="237" t="s">
        <v>145</v>
      </c>
      <c r="U233" s="223">
        <v>6.0000000000000001E-3</v>
      </c>
      <c r="V233" s="223">
        <f>ROUND(E233*U233,2)</f>
        <v>1.32</v>
      </c>
      <c r="W233" s="223"/>
      <c r="X233" s="223" t="s">
        <v>193</v>
      </c>
      <c r="Y233" s="214"/>
      <c r="Z233" s="214"/>
      <c r="AA233" s="214"/>
      <c r="AB233" s="214"/>
      <c r="AC233" s="214"/>
      <c r="AD233" s="214"/>
      <c r="AE233" s="214"/>
      <c r="AF233" s="214"/>
      <c r="AG233" s="214" t="s">
        <v>194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71" t="s">
        <v>294</v>
      </c>
      <c r="D234" s="258"/>
      <c r="E234" s="259">
        <v>3.7347000000000001</v>
      </c>
      <c r="F234" s="223"/>
      <c r="G234" s="22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198</v>
      </c>
      <c r="AH234" s="214">
        <v>5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71" t="s">
        <v>264</v>
      </c>
      <c r="D235" s="258"/>
      <c r="E235" s="259">
        <v>29.65</v>
      </c>
      <c r="F235" s="223"/>
      <c r="G235" s="223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198</v>
      </c>
      <c r="AH235" s="214">
        <v>5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71" t="s">
        <v>295</v>
      </c>
      <c r="D236" s="258"/>
      <c r="E236" s="259">
        <v>172.73349999999999</v>
      </c>
      <c r="F236" s="223"/>
      <c r="G236" s="223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198</v>
      </c>
      <c r="AH236" s="214">
        <v>5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71" t="s">
        <v>296</v>
      </c>
      <c r="D237" s="258"/>
      <c r="E237" s="259">
        <v>13.09</v>
      </c>
      <c r="F237" s="223"/>
      <c r="G237" s="223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198</v>
      </c>
      <c r="AH237" s="214">
        <v>5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>
        <v>37</v>
      </c>
      <c r="B238" s="232" t="s">
        <v>401</v>
      </c>
      <c r="C238" s="250" t="s">
        <v>402</v>
      </c>
      <c r="D238" s="233" t="s">
        <v>206</v>
      </c>
      <c r="E238" s="234">
        <v>56.734999999999999</v>
      </c>
      <c r="F238" s="235"/>
      <c r="G238" s="236">
        <f>ROUND(E238*F238,2)</f>
        <v>0</v>
      </c>
      <c r="H238" s="235"/>
      <c r="I238" s="236">
        <f>ROUND(E238*H238,2)</f>
        <v>0</v>
      </c>
      <c r="J238" s="235"/>
      <c r="K238" s="236">
        <f>ROUND(E238*J238,2)</f>
        <v>0</v>
      </c>
      <c r="L238" s="236">
        <v>21</v>
      </c>
      <c r="M238" s="236">
        <f>G238*(1+L238/100)</f>
        <v>0</v>
      </c>
      <c r="N238" s="236">
        <v>8.0000000000000004E-4</v>
      </c>
      <c r="O238" s="236">
        <f>ROUND(E238*N238,2)</f>
        <v>0.05</v>
      </c>
      <c r="P238" s="236">
        <v>0</v>
      </c>
      <c r="Q238" s="236">
        <f>ROUND(E238*P238,2)</f>
        <v>0</v>
      </c>
      <c r="R238" s="236" t="s">
        <v>261</v>
      </c>
      <c r="S238" s="236" t="s">
        <v>145</v>
      </c>
      <c r="T238" s="237" t="s">
        <v>145</v>
      </c>
      <c r="U238" s="223">
        <v>0.21360000000000001</v>
      </c>
      <c r="V238" s="223">
        <f>ROUND(E238*U238,2)</f>
        <v>12.12</v>
      </c>
      <c r="W238" s="223"/>
      <c r="X238" s="223" t="s">
        <v>193</v>
      </c>
      <c r="Y238" s="214"/>
      <c r="Z238" s="214"/>
      <c r="AA238" s="214"/>
      <c r="AB238" s="214"/>
      <c r="AC238" s="214"/>
      <c r="AD238" s="214"/>
      <c r="AE238" s="214"/>
      <c r="AF238" s="214"/>
      <c r="AG238" s="214" t="s">
        <v>194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71" t="s">
        <v>214</v>
      </c>
      <c r="D239" s="258"/>
      <c r="E239" s="259"/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198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71" t="s">
        <v>219</v>
      </c>
      <c r="D240" s="258"/>
      <c r="E240" s="259"/>
      <c r="F240" s="223"/>
      <c r="G240" s="22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198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71" t="s">
        <v>403</v>
      </c>
      <c r="D241" s="258"/>
      <c r="E241" s="259"/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198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71" t="s">
        <v>404</v>
      </c>
      <c r="D242" s="258"/>
      <c r="E242" s="259">
        <v>56.734999999999999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198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>
        <v>38</v>
      </c>
      <c r="B243" s="232" t="s">
        <v>405</v>
      </c>
      <c r="C243" s="250" t="s">
        <v>406</v>
      </c>
      <c r="D243" s="233" t="s">
        <v>191</v>
      </c>
      <c r="E243" s="234">
        <v>29.65</v>
      </c>
      <c r="F243" s="235"/>
      <c r="G243" s="236">
        <f>ROUND(E243*F243,2)</f>
        <v>0</v>
      </c>
      <c r="H243" s="235"/>
      <c r="I243" s="236">
        <f>ROUND(E243*H243,2)</f>
        <v>0</v>
      </c>
      <c r="J243" s="235"/>
      <c r="K243" s="236">
        <f>ROUND(E243*J243,2)</f>
        <v>0</v>
      </c>
      <c r="L243" s="236">
        <v>21</v>
      </c>
      <c r="M243" s="236">
        <f>G243*(1+L243/100)</f>
        <v>0</v>
      </c>
      <c r="N243" s="236">
        <v>7.2000000000000005E-4</v>
      </c>
      <c r="O243" s="236">
        <f>ROUND(E243*N243,2)</f>
        <v>0.02</v>
      </c>
      <c r="P243" s="236">
        <v>0</v>
      </c>
      <c r="Q243" s="236">
        <f>ROUND(E243*P243,2)</f>
        <v>0</v>
      </c>
      <c r="R243" s="236" t="s">
        <v>261</v>
      </c>
      <c r="S243" s="236" t="s">
        <v>145</v>
      </c>
      <c r="T243" s="237" t="s">
        <v>145</v>
      </c>
      <c r="U243" s="223">
        <v>0.21</v>
      </c>
      <c r="V243" s="223">
        <f>ROUND(E243*U243,2)</f>
        <v>6.23</v>
      </c>
      <c r="W243" s="223"/>
      <c r="X243" s="223" t="s">
        <v>193</v>
      </c>
      <c r="Y243" s="214"/>
      <c r="Z243" s="214"/>
      <c r="AA243" s="214"/>
      <c r="AB243" s="214"/>
      <c r="AC243" s="214"/>
      <c r="AD243" s="214"/>
      <c r="AE243" s="214"/>
      <c r="AF243" s="214"/>
      <c r="AG243" s="214" t="s">
        <v>194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1"/>
      <c r="B244" s="222"/>
      <c r="C244" s="270" t="s">
        <v>407</v>
      </c>
      <c r="D244" s="268"/>
      <c r="E244" s="268"/>
      <c r="F244" s="268"/>
      <c r="G244" s="268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196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53" t="s">
        <v>408</v>
      </c>
      <c r="D245" s="247"/>
      <c r="E245" s="247"/>
      <c r="F245" s="247"/>
      <c r="G245" s="247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150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71" t="s">
        <v>264</v>
      </c>
      <c r="D246" s="258"/>
      <c r="E246" s="259">
        <v>29.65</v>
      </c>
      <c r="F246" s="223"/>
      <c r="G246" s="223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198</v>
      </c>
      <c r="AH246" s="214">
        <v>5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>
        <v>39</v>
      </c>
      <c r="B247" s="232" t="s">
        <v>409</v>
      </c>
      <c r="C247" s="250" t="s">
        <v>410</v>
      </c>
      <c r="D247" s="233" t="s">
        <v>191</v>
      </c>
      <c r="E247" s="234">
        <v>433.94799999999998</v>
      </c>
      <c r="F247" s="235"/>
      <c r="G247" s="236">
        <f>ROUND(E247*F247,2)</f>
        <v>0</v>
      </c>
      <c r="H247" s="235"/>
      <c r="I247" s="236">
        <f>ROUND(E247*H247,2)</f>
        <v>0</v>
      </c>
      <c r="J247" s="235"/>
      <c r="K247" s="236">
        <f>ROUND(E247*J247,2)</f>
        <v>0</v>
      </c>
      <c r="L247" s="236">
        <v>21</v>
      </c>
      <c r="M247" s="236">
        <f>G247*(1+L247/100)</f>
        <v>0</v>
      </c>
      <c r="N247" s="236">
        <v>5.2999999999999998E-4</v>
      </c>
      <c r="O247" s="236">
        <f>ROUND(E247*N247,2)</f>
        <v>0.23</v>
      </c>
      <c r="P247" s="236">
        <v>0</v>
      </c>
      <c r="Q247" s="236">
        <f>ROUND(E247*P247,2)</f>
        <v>0</v>
      </c>
      <c r="R247" s="236" t="s">
        <v>261</v>
      </c>
      <c r="S247" s="236" t="s">
        <v>145</v>
      </c>
      <c r="T247" s="237" t="s">
        <v>145</v>
      </c>
      <c r="U247" s="223">
        <v>0.21</v>
      </c>
      <c r="V247" s="223">
        <f>ROUND(E247*U247,2)</f>
        <v>91.13</v>
      </c>
      <c r="W247" s="223"/>
      <c r="X247" s="223" t="s">
        <v>193</v>
      </c>
      <c r="Y247" s="214"/>
      <c r="Z247" s="214"/>
      <c r="AA247" s="214"/>
      <c r="AB247" s="214"/>
      <c r="AC247" s="214"/>
      <c r="AD247" s="214"/>
      <c r="AE247" s="214"/>
      <c r="AF247" s="214"/>
      <c r="AG247" s="214" t="s">
        <v>194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70" t="s">
        <v>407</v>
      </c>
      <c r="D248" s="268"/>
      <c r="E248" s="268"/>
      <c r="F248" s="268"/>
      <c r="G248" s="268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196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53" t="s">
        <v>408</v>
      </c>
      <c r="D249" s="247"/>
      <c r="E249" s="247"/>
      <c r="F249" s="247"/>
      <c r="G249" s="247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150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71" t="s">
        <v>411</v>
      </c>
      <c r="D250" s="258"/>
      <c r="E250" s="259"/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198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71" t="s">
        <v>412</v>
      </c>
      <c r="D251" s="258"/>
      <c r="E251" s="259"/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198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21"/>
      <c r="B252" s="222"/>
      <c r="C252" s="271" t="s">
        <v>344</v>
      </c>
      <c r="D252" s="258"/>
      <c r="E252" s="259"/>
      <c r="F252" s="223"/>
      <c r="G252" s="223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198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71" t="s">
        <v>413</v>
      </c>
      <c r="D253" s="258"/>
      <c r="E253" s="259">
        <v>91.08</v>
      </c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198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71" t="s">
        <v>414</v>
      </c>
      <c r="D254" s="258"/>
      <c r="E254" s="259">
        <v>-20.02</v>
      </c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198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71" t="s">
        <v>415</v>
      </c>
      <c r="D255" s="258"/>
      <c r="E255" s="259">
        <v>198.72</v>
      </c>
      <c r="F255" s="223"/>
      <c r="G255" s="22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198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71" t="s">
        <v>416</v>
      </c>
      <c r="D256" s="258"/>
      <c r="E256" s="259">
        <v>-12.48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198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1"/>
      <c r="B257" s="222"/>
      <c r="C257" s="271" t="s">
        <v>417</v>
      </c>
      <c r="D257" s="258"/>
      <c r="E257" s="259">
        <v>-12.72</v>
      </c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198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71" t="s">
        <v>418</v>
      </c>
      <c r="D258" s="258"/>
      <c r="E258" s="259">
        <v>-85.68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198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71" t="s">
        <v>419</v>
      </c>
      <c r="D259" s="258"/>
      <c r="E259" s="259">
        <v>109.64</v>
      </c>
      <c r="F259" s="223"/>
      <c r="G259" s="223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198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71" t="s">
        <v>420</v>
      </c>
      <c r="D260" s="258"/>
      <c r="E260" s="259">
        <v>108.84</v>
      </c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198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77" t="s">
        <v>421</v>
      </c>
      <c r="D261" s="266"/>
      <c r="E261" s="267">
        <v>377.38</v>
      </c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198</v>
      </c>
      <c r="AH261" s="214">
        <v>1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71" t="s">
        <v>367</v>
      </c>
      <c r="D262" s="258"/>
      <c r="E262" s="259"/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198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1"/>
      <c r="B263" s="222"/>
      <c r="C263" s="271" t="s">
        <v>344</v>
      </c>
      <c r="D263" s="258"/>
      <c r="E263" s="259"/>
      <c r="F263" s="223"/>
      <c r="G263" s="223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198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71" t="s">
        <v>422</v>
      </c>
      <c r="D264" s="258"/>
      <c r="E264" s="259">
        <v>12.768000000000001</v>
      </c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198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71" t="s">
        <v>423</v>
      </c>
      <c r="D265" s="258"/>
      <c r="E265" s="259">
        <v>4.88</v>
      </c>
      <c r="F265" s="223"/>
      <c r="G265" s="223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198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71" t="s">
        <v>424</v>
      </c>
      <c r="D266" s="258"/>
      <c r="E266" s="259">
        <v>4.9000000000000004</v>
      </c>
      <c r="F266" s="223"/>
      <c r="G266" s="223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198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1"/>
      <c r="B267" s="222"/>
      <c r="C267" s="271" t="s">
        <v>425</v>
      </c>
      <c r="D267" s="258"/>
      <c r="E267" s="259">
        <v>34.020000000000003</v>
      </c>
      <c r="F267" s="223"/>
      <c r="G267" s="22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198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77" t="s">
        <v>421</v>
      </c>
      <c r="D268" s="266"/>
      <c r="E268" s="267">
        <v>56.567999999999998</v>
      </c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198</v>
      </c>
      <c r="AH268" s="214">
        <v>1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>
        <v>40</v>
      </c>
      <c r="B269" s="232" t="s">
        <v>426</v>
      </c>
      <c r="C269" s="250" t="s">
        <v>427</v>
      </c>
      <c r="D269" s="233" t="s">
        <v>191</v>
      </c>
      <c r="E269" s="234">
        <v>433.94799999999998</v>
      </c>
      <c r="F269" s="235"/>
      <c r="G269" s="236">
        <f>ROUND(E269*F269,2)</f>
        <v>0</v>
      </c>
      <c r="H269" s="235"/>
      <c r="I269" s="236">
        <f>ROUND(E269*H269,2)</f>
        <v>0</v>
      </c>
      <c r="J269" s="235"/>
      <c r="K269" s="236">
        <f>ROUND(E269*J269,2)</f>
        <v>0</v>
      </c>
      <c r="L269" s="236">
        <v>21</v>
      </c>
      <c r="M269" s="236">
        <f>G269*(1+L269/100)</f>
        <v>0</v>
      </c>
      <c r="N269" s="236">
        <v>2.1000000000000001E-4</v>
      </c>
      <c r="O269" s="236">
        <f>ROUND(E269*N269,2)</f>
        <v>0.09</v>
      </c>
      <c r="P269" s="236">
        <v>0</v>
      </c>
      <c r="Q269" s="236">
        <f>ROUND(E269*P269,2)</f>
        <v>0</v>
      </c>
      <c r="R269" s="236" t="s">
        <v>261</v>
      </c>
      <c r="S269" s="236" t="s">
        <v>145</v>
      </c>
      <c r="T269" s="237" t="s">
        <v>145</v>
      </c>
      <c r="U269" s="223">
        <v>0.05</v>
      </c>
      <c r="V269" s="223">
        <f>ROUND(E269*U269,2)</f>
        <v>21.7</v>
      </c>
      <c r="W269" s="223"/>
      <c r="X269" s="223" t="s">
        <v>193</v>
      </c>
      <c r="Y269" s="214"/>
      <c r="Z269" s="214"/>
      <c r="AA269" s="214"/>
      <c r="AB269" s="214"/>
      <c r="AC269" s="214"/>
      <c r="AD269" s="214"/>
      <c r="AE269" s="214"/>
      <c r="AF269" s="214"/>
      <c r="AG269" s="214" t="s">
        <v>194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1"/>
      <c r="B270" s="222"/>
      <c r="C270" s="271" t="s">
        <v>428</v>
      </c>
      <c r="D270" s="258"/>
      <c r="E270" s="259">
        <v>433.94799999999998</v>
      </c>
      <c r="F270" s="223"/>
      <c r="G270" s="223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198</v>
      </c>
      <c r="AH270" s="214">
        <v>5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1">
        <v>41</v>
      </c>
      <c r="B271" s="232" t="s">
        <v>429</v>
      </c>
      <c r="C271" s="250" t="s">
        <v>430</v>
      </c>
      <c r="D271" s="233" t="s">
        <v>206</v>
      </c>
      <c r="E271" s="234">
        <v>12.074999999999999</v>
      </c>
      <c r="F271" s="235"/>
      <c r="G271" s="236">
        <f>ROUND(E271*F271,2)</f>
        <v>0</v>
      </c>
      <c r="H271" s="235"/>
      <c r="I271" s="236">
        <f>ROUND(E271*H271,2)</f>
        <v>0</v>
      </c>
      <c r="J271" s="235"/>
      <c r="K271" s="236">
        <f>ROUND(E271*J271,2)</f>
        <v>0</v>
      </c>
      <c r="L271" s="236">
        <v>21</v>
      </c>
      <c r="M271" s="236">
        <f>G271*(1+L271/100)</f>
        <v>0</v>
      </c>
      <c r="N271" s="236">
        <v>2.0000000000000002E-5</v>
      </c>
      <c r="O271" s="236">
        <f>ROUND(E271*N271,2)</f>
        <v>0</v>
      </c>
      <c r="P271" s="236">
        <v>0</v>
      </c>
      <c r="Q271" s="236">
        <f>ROUND(E271*P271,2)</f>
        <v>0</v>
      </c>
      <c r="R271" s="236" t="s">
        <v>261</v>
      </c>
      <c r="S271" s="236" t="s">
        <v>145</v>
      </c>
      <c r="T271" s="237" t="s">
        <v>145</v>
      </c>
      <c r="U271" s="223">
        <v>0.16</v>
      </c>
      <c r="V271" s="223">
        <f>ROUND(E271*U271,2)</f>
        <v>1.93</v>
      </c>
      <c r="W271" s="223"/>
      <c r="X271" s="223" t="s">
        <v>193</v>
      </c>
      <c r="Y271" s="214"/>
      <c r="Z271" s="214"/>
      <c r="AA271" s="214"/>
      <c r="AB271" s="214"/>
      <c r="AC271" s="214"/>
      <c r="AD271" s="214"/>
      <c r="AE271" s="214"/>
      <c r="AF271" s="214"/>
      <c r="AG271" s="214" t="s">
        <v>194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71" t="s">
        <v>431</v>
      </c>
      <c r="D272" s="258"/>
      <c r="E272" s="259">
        <v>4.0250000000000004</v>
      </c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198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71" t="s">
        <v>432</v>
      </c>
      <c r="D273" s="258"/>
      <c r="E273" s="259">
        <v>8.0500000000000007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198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>
        <v>42</v>
      </c>
      <c r="B274" s="232" t="s">
        <v>433</v>
      </c>
      <c r="C274" s="250" t="s">
        <v>434</v>
      </c>
      <c r="D274" s="233" t="s">
        <v>206</v>
      </c>
      <c r="E274" s="234">
        <v>82.71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6">
        <v>1.1E-4</v>
      </c>
      <c r="O274" s="236">
        <f>ROUND(E274*N274,2)</f>
        <v>0.01</v>
      </c>
      <c r="P274" s="236">
        <v>0</v>
      </c>
      <c r="Q274" s="236">
        <f>ROUND(E274*P274,2)</f>
        <v>0</v>
      </c>
      <c r="R274" s="236" t="s">
        <v>261</v>
      </c>
      <c r="S274" s="236" t="s">
        <v>145</v>
      </c>
      <c r="T274" s="237" t="s">
        <v>145</v>
      </c>
      <c r="U274" s="223">
        <v>0.16</v>
      </c>
      <c r="V274" s="223">
        <f>ROUND(E274*U274,2)</f>
        <v>13.23</v>
      </c>
      <c r="W274" s="223"/>
      <c r="X274" s="223" t="s">
        <v>193</v>
      </c>
      <c r="Y274" s="214"/>
      <c r="Z274" s="214"/>
      <c r="AA274" s="214"/>
      <c r="AB274" s="214"/>
      <c r="AC274" s="214"/>
      <c r="AD274" s="214"/>
      <c r="AE274" s="214"/>
      <c r="AF274" s="214"/>
      <c r="AG274" s="214" t="s">
        <v>194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21"/>
      <c r="B275" s="222"/>
      <c r="C275" s="271" t="s">
        <v>214</v>
      </c>
      <c r="D275" s="258"/>
      <c r="E275" s="259"/>
      <c r="F275" s="223"/>
      <c r="G275" s="223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198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71" t="s">
        <v>435</v>
      </c>
      <c r="D276" s="258"/>
      <c r="E276" s="259">
        <v>3.3</v>
      </c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198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21"/>
      <c r="B277" s="222"/>
      <c r="C277" s="271" t="s">
        <v>436</v>
      </c>
      <c r="D277" s="258"/>
      <c r="E277" s="259">
        <v>3.6</v>
      </c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198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21"/>
      <c r="B278" s="222"/>
      <c r="C278" s="271" t="s">
        <v>437</v>
      </c>
      <c r="D278" s="258"/>
      <c r="E278" s="259">
        <v>45.9</v>
      </c>
      <c r="F278" s="223"/>
      <c r="G278" s="223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198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21"/>
      <c r="B279" s="222"/>
      <c r="C279" s="271" t="s">
        <v>438</v>
      </c>
      <c r="D279" s="258"/>
      <c r="E279" s="259">
        <v>4.45</v>
      </c>
      <c r="F279" s="223"/>
      <c r="G279" s="223"/>
      <c r="H279" s="223"/>
      <c r="I279" s="223"/>
      <c r="J279" s="223"/>
      <c r="K279" s="223"/>
      <c r="L279" s="223"/>
      <c r="M279" s="223"/>
      <c r="N279" s="223"/>
      <c r="O279" s="223"/>
      <c r="P279" s="223"/>
      <c r="Q279" s="223"/>
      <c r="R279" s="223"/>
      <c r="S279" s="223"/>
      <c r="T279" s="223"/>
      <c r="U279" s="223"/>
      <c r="V279" s="223"/>
      <c r="W279" s="223"/>
      <c r="X279" s="223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198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71" t="s">
        <v>439</v>
      </c>
      <c r="D280" s="258"/>
      <c r="E280" s="259">
        <v>10</v>
      </c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198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71" t="s">
        <v>440</v>
      </c>
      <c r="D281" s="258"/>
      <c r="E281" s="259">
        <v>7.75</v>
      </c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198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21"/>
      <c r="B282" s="222"/>
      <c r="C282" s="271" t="s">
        <v>441</v>
      </c>
      <c r="D282" s="258"/>
      <c r="E282" s="259">
        <v>7.71</v>
      </c>
      <c r="F282" s="223"/>
      <c r="G282" s="223"/>
      <c r="H282" s="223"/>
      <c r="I282" s="223"/>
      <c r="J282" s="223"/>
      <c r="K282" s="223"/>
      <c r="L282" s="223"/>
      <c r="M282" s="223"/>
      <c r="N282" s="223"/>
      <c r="O282" s="223"/>
      <c r="P282" s="223"/>
      <c r="Q282" s="223"/>
      <c r="R282" s="223"/>
      <c r="S282" s="223"/>
      <c r="T282" s="223"/>
      <c r="U282" s="223"/>
      <c r="V282" s="223"/>
      <c r="W282" s="223"/>
      <c r="X282" s="223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198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>
        <v>43</v>
      </c>
      <c r="B283" s="232" t="s">
        <v>442</v>
      </c>
      <c r="C283" s="250" t="s">
        <v>443</v>
      </c>
      <c r="D283" s="233" t="s">
        <v>206</v>
      </c>
      <c r="E283" s="234">
        <v>8</v>
      </c>
      <c r="F283" s="235"/>
      <c r="G283" s="236">
        <f>ROUND(E283*F283,2)</f>
        <v>0</v>
      </c>
      <c r="H283" s="235"/>
      <c r="I283" s="236">
        <f>ROUND(E283*H283,2)</f>
        <v>0</v>
      </c>
      <c r="J283" s="235"/>
      <c r="K283" s="236">
        <f>ROUND(E283*J283,2)</f>
        <v>0</v>
      </c>
      <c r="L283" s="236">
        <v>21</v>
      </c>
      <c r="M283" s="236">
        <f>G283*(1+L283/100)</f>
        <v>0</v>
      </c>
      <c r="N283" s="236">
        <v>5.2999999999999998E-4</v>
      </c>
      <c r="O283" s="236">
        <f>ROUND(E283*N283,2)</f>
        <v>0</v>
      </c>
      <c r="P283" s="236">
        <v>0</v>
      </c>
      <c r="Q283" s="236">
        <f>ROUND(E283*P283,2)</f>
        <v>0</v>
      </c>
      <c r="R283" s="236" t="s">
        <v>261</v>
      </c>
      <c r="S283" s="236" t="s">
        <v>145</v>
      </c>
      <c r="T283" s="237" t="s">
        <v>145</v>
      </c>
      <c r="U283" s="223">
        <v>0.16</v>
      </c>
      <c r="V283" s="223">
        <f>ROUND(E283*U283,2)</f>
        <v>1.28</v>
      </c>
      <c r="W283" s="223"/>
      <c r="X283" s="223" t="s">
        <v>193</v>
      </c>
      <c r="Y283" s="214"/>
      <c r="Z283" s="214"/>
      <c r="AA283" s="214"/>
      <c r="AB283" s="214"/>
      <c r="AC283" s="214"/>
      <c r="AD283" s="214"/>
      <c r="AE283" s="214"/>
      <c r="AF283" s="214"/>
      <c r="AG283" s="214" t="s">
        <v>194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21"/>
      <c r="B284" s="222"/>
      <c r="C284" s="271" t="s">
        <v>444</v>
      </c>
      <c r="D284" s="258"/>
      <c r="E284" s="259"/>
      <c r="F284" s="223"/>
      <c r="G284" s="223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198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21"/>
      <c r="B285" s="222"/>
      <c r="C285" s="271" t="s">
        <v>445</v>
      </c>
      <c r="D285" s="258"/>
      <c r="E285" s="259"/>
      <c r="F285" s="223"/>
      <c r="G285" s="223"/>
      <c r="H285" s="223"/>
      <c r="I285" s="223"/>
      <c r="J285" s="223"/>
      <c r="K285" s="223"/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198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71" t="s">
        <v>446</v>
      </c>
      <c r="D286" s="258"/>
      <c r="E286" s="259">
        <v>8</v>
      </c>
      <c r="F286" s="223"/>
      <c r="G286" s="22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198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>
        <v>44</v>
      </c>
      <c r="B287" s="232" t="s">
        <v>447</v>
      </c>
      <c r="C287" s="250" t="s">
        <v>448</v>
      </c>
      <c r="D287" s="233" t="s">
        <v>206</v>
      </c>
      <c r="E287" s="234">
        <v>36</v>
      </c>
      <c r="F287" s="235"/>
      <c r="G287" s="236">
        <f>ROUND(E287*F287,2)</f>
        <v>0</v>
      </c>
      <c r="H287" s="235"/>
      <c r="I287" s="236">
        <f>ROUND(E287*H287,2)</f>
        <v>0</v>
      </c>
      <c r="J287" s="235"/>
      <c r="K287" s="236">
        <f>ROUND(E287*J287,2)</f>
        <v>0</v>
      </c>
      <c r="L287" s="236">
        <v>21</v>
      </c>
      <c r="M287" s="236">
        <f>G287*(1+L287/100)</f>
        <v>0</v>
      </c>
      <c r="N287" s="236">
        <v>6.9999999999999994E-5</v>
      </c>
      <c r="O287" s="236">
        <f>ROUND(E287*N287,2)</f>
        <v>0</v>
      </c>
      <c r="P287" s="236">
        <v>0</v>
      </c>
      <c r="Q287" s="236">
        <f>ROUND(E287*P287,2)</f>
        <v>0</v>
      </c>
      <c r="R287" s="236" t="s">
        <v>261</v>
      </c>
      <c r="S287" s="236" t="s">
        <v>145</v>
      </c>
      <c r="T287" s="237" t="s">
        <v>145</v>
      </c>
      <c r="U287" s="223">
        <v>0.16</v>
      </c>
      <c r="V287" s="223">
        <f>ROUND(E287*U287,2)</f>
        <v>5.76</v>
      </c>
      <c r="W287" s="223"/>
      <c r="X287" s="223" t="s">
        <v>193</v>
      </c>
      <c r="Y287" s="214"/>
      <c r="Z287" s="214"/>
      <c r="AA287" s="214"/>
      <c r="AB287" s="214"/>
      <c r="AC287" s="214"/>
      <c r="AD287" s="214"/>
      <c r="AE287" s="214"/>
      <c r="AF287" s="214"/>
      <c r="AG287" s="214" t="s">
        <v>194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21"/>
      <c r="B288" s="222"/>
      <c r="C288" s="271" t="s">
        <v>214</v>
      </c>
      <c r="D288" s="258"/>
      <c r="E288" s="259"/>
      <c r="F288" s="223"/>
      <c r="G288" s="223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198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71" t="s">
        <v>449</v>
      </c>
      <c r="D289" s="258"/>
      <c r="E289" s="259">
        <v>0.9</v>
      </c>
      <c r="F289" s="223"/>
      <c r="G289" s="223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198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1"/>
      <c r="B290" s="222"/>
      <c r="C290" s="271" t="s">
        <v>450</v>
      </c>
      <c r="D290" s="258"/>
      <c r="E290" s="259">
        <v>1.2</v>
      </c>
      <c r="F290" s="223"/>
      <c r="G290" s="223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198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21"/>
      <c r="B291" s="222"/>
      <c r="C291" s="271" t="s">
        <v>451</v>
      </c>
      <c r="D291" s="258"/>
      <c r="E291" s="259">
        <v>24.3</v>
      </c>
      <c r="F291" s="223"/>
      <c r="G291" s="223"/>
      <c r="H291" s="223"/>
      <c r="I291" s="223"/>
      <c r="J291" s="223"/>
      <c r="K291" s="223"/>
      <c r="L291" s="223"/>
      <c r="M291" s="223"/>
      <c r="N291" s="223"/>
      <c r="O291" s="223"/>
      <c r="P291" s="223"/>
      <c r="Q291" s="223"/>
      <c r="R291" s="223"/>
      <c r="S291" s="223"/>
      <c r="T291" s="223"/>
      <c r="U291" s="223"/>
      <c r="V291" s="223"/>
      <c r="W291" s="223"/>
      <c r="X291" s="223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198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71" t="s">
        <v>452</v>
      </c>
      <c r="D292" s="258"/>
      <c r="E292" s="259">
        <v>1.45</v>
      </c>
      <c r="F292" s="223"/>
      <c r="G292" s="22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198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71" t="s">
        <v>453</v>
      </c>
      <c r="D293" s="258"/>
      <c r="E293" s="259">
        <v>4</v>
      </c>
      <c r="F293" s="223"/>
      <c r="G293" s="223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198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21"/>
      <c r="B294" s="222"/>
      <c r="C294" s="271" t="s">
        <v>454</v>
      </c>
      <c r="D294" s="258"/>
      <c r="E294" s="259">
        <v>4.1500000000000004</v>
      </c>
      <c r="F294" s="223"/>
      <c r="G294" s="223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223"/>
      <c r="V294" s="223"/>
      <c r="W294" s="223"/>
      <c r="X294" s="22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198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ht="22.5" outlineLevel="1" x14ac:dyDescent="0.2">
      <c r="A295" s="231">
        <v>45</v>
      </c>
      <c r="B295" s="232" t="s">
        <v>455</v>
      </c>
      <c r="C295" s="250" t="s">
        <v>456</v>
      </c>
      <c r="D295" s="233" t="s">
        <v>191</v>
      </c>
      <c r="E295" s="234">
        <v>183.17349999999999</v>
      </c>
      <c r="F295" s="235"/>
      <c r="G295" s="236">
        <f>ROUND(E295*F295,2)</f>
        <v>0</v>
      </c>
      <c r="H295" s="235"/>
      <c r="I295" s="236">
        <f>ROUND(E295*H295,2)</f>
        <v>0</v>
      </c>
      <c r="J295" s="235"/>
      <c r="K295" s="236">
        <f>ROUND(E295*J295,2)</f>
        <v>0</v>
      </c>
      <c r="L295" s="236">
        <v>21</v>
      </c>
      <c r="M295" s="236">
        <f>G295*(1+L295/100)</f>
        <v>0</v>
      </c>
      <c r="N295" s="236">
        <v>1.4330000000000001E-2</v>
      </c>
      <c r="O295" s="236">
        <f>ROUND(E295*N295,2)</f>
        <v>2.62</v>
      </c>
      <c r="P295" s="236">
        <v>0</v>
      </c>
      <c r="Q295" s="236">
        <f>ROUND(E295*P295,2)</f>
        <v>0</v>
      </c>
      <c r="R295" s="236" t="s">
        <v>304</v>
      </c>
      <c r="S295" s="236" t="s">
        <v>145</v>
      </c>
      <c r="T295" s="237" t="s">
        <v>145</v>
      </c>
      <c r="U295" s="223">
        <v>0.17505999999999999</v>
      </c>
      <c r="V295" s="223">
        <f>ROUND(E295*U295,2)</f>
        <v>32.07</v>
      </c>
      <c r="W295" s="223"/>
      <c r="X295" s="223" t="s">
        <v>193</v>
      </c>
      <c r="Y295" s="214"/>
      <c r="Z295" s="214"/>
      <c r="AA295" s="214"/>
      <c r="AB295" s="214"/>
      <c r="AC295" s="214"/>
      <c r="AD295" s="214"/>
      <c r="AE295" s="214"/>
      <c r="AF295" s="214"/>
      <c r="AG295" s="214" t="s">
        <v>194</v>
      </c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21"/>
      <c r="B296" s="222"/>
      <c r="C296" s="271" t="s">
        <v>457</v>
      </c>
      <c r="D296" s="258"/>
      <c r="E296" s="259"/>
      <c r="F296" s="223"/>
      <c r="G296" s="223"/>
      <c r="H296" s="223"/>
      <c r="I296" s="223"/>
      <c r="J296" s="223"/>
      <c r="K296" s="223"/>
      <c r="L296" s="223"/>
      <c r="M296" s="223"/>
      <c r="N296" s="223"/>
      <c r="O296" s="223"/>
      <c r="P296" s="223"/>
      <c r="Q296" s="223"/>
      <c r="R296" s="223"/>
      <c r="S296" s="223"/>
      <c r="T296" s="223"/>
      <c r="U296" s="223"/>
      <c r="V296" s="223"/>
      <c r="W296" s="223"/>
      <c r="X296" s="223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198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21"/>
      <c r="B297" s="222"/>
      <c r="C297" s="271" t="s">
        <v>345</v>
      </c>
      <c r="D297" s="258"/>
      <c r="E297" s="259">
        <v>149.64599999999999</v>
      </c>
      <c r="F297" s="223"/>
      <c r="G297" s="223"/>
      <c r="H297" s="223"/>
      <c r="I297" s="223"/>
      <c r="J297" s="223"/>
      <c r="K297" s="223"/>
      <c r="L297" s="223"/>
      <c r="M297" s="223"/>
      <c r="N297" s="223"/>
      <c r="O297" s="223"/>
      <c r="P297" s="223"/>
      <c r="Q297" s="223"/>
      <c r="R297" s="223"/>
      <c r="S297" s="223"/>
      <c r="T297" s="223"/>
      <c r="U297" s="223"/>
      <c r="V297" s="223"/>
      <c r="W297" s="223"/>
      <c r="X297" s="223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198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71" t="s">
        <v>458</v>
      </c>
      <c r="D298" s="258"/>
      <c r="E298" s="259"/>
      <c r="F298" s="223"/>
      <c r="G298" s="223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198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1"/>
      <c r="B299" s="222"/>
      <c r="C299" s="271" t="s">
        <v>459</v>
      </c>
      <c r="D299" s="258"/>
      <c r="E299" s="259">
        <v>35.24</v>
      </c>
      <c r="F299" s="223"/>
      <c r="G299" s="223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198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1"/>
      <c r="B300" s="222"/>
      <c r="C300" s="271" t="s">
        <v>460</v>
      </c>
      <c r="D300" s="258"/>
      <c r="E300" s="259"/>
      <c r="F300" s="223"/>
      <c r="G300" s="223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198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1"/>
      <c r="B301" s="222"/>
      <c r="C301" s="271" t="s">
        <v>354</v>
      </c>
      <c r="D301" s="258"/>
      <c r="E301" s="259">
        <v>51.69</v>
      </c>
      <c r="F301" s="223"/>
      <c r="G301" s="223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198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1"/>
      <c r="B302" s="222"/>
      <c r="C302" s="277" t="s">
        <v>421</v>
      </c>
      <c r="D302" s="266"/>
      <c r="E302" s="267">
        <v>236.57599999999999</v>
      </c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198</v>
      </c>
      <c r="AH302" s="214">
        <v>1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21"/>
      <c r="B303" s="222"/>
      <c r="C303" s="271" t="s">
        <v>461</v>
      </c>
      <c r="D303" s="258"/>
      <c r="E303" s="259"/>
      <c r="F303" s="223"/>
      <c r="G303" s="223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198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74" t="s">
        <v>368</v>
      </c>
      <c r="D304" s="262"/>
      <c r="E304" s="263"/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198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1"/>
      <c r="B305" s="222"/>
      <c r="C305" s="275" t="s">
        <v>462</v>
      </c>
      <c r="D305" s="262"/>
      <c r="E305" s="263"/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198</v>
      </c>
      <c r="AH305" s="214">
        <v>2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1"/>
      <c r="B306" s="222"/>
      <c r="C306" s="275" t="s">
        <v>463</v>
      </c>
      <c r="D306" s="262"/>
      <c r="E306" s="263">
        <v>1.08</v>
      </c>
      <c r="F306" s="223"/>
      <c r="G306" s="223"/>
      <c r="H306" s="223"/>
      <c r="I306" s="223"/>
      <c r="J306" s="223"/>
      <c r="K306" s="223"/>
      <c r="L306" s="223"/>
      <c r="M306" s="223"/>
      <c r="N306" s="223"/>
      <c r="O306" s="223"/>
      <c r="P306" s="223"/>
      <c r="Q306" s="223"/>
      <c r="R306" s="223"/>
      <c r="S306" s="223"/>
      <c r="T306" s="223"/>
      <c r="U306" s="223"/>
      <c r="V306" s="223"/>
      <c r="W306" s="223"/>
      <c r="X306" s="22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198</v>
      </c>
      <c r="AH306" s="214">
        <v>2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21"/>
      <c r="B307" s="222"/>
      <c r="C307" s="275" t="s">
        <v>464</v>
      </c>
      <c r="D307" s="262"/>
      <c r="E307" s="263">
        <v>1.44</v>
      </c>
      <c r="F307" s="223"/>
      <c r="G307" s="22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198</v>
      </c>
      <c r="AH307" s="214">
        <v>2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21"/>
      <c r="B308" s="222"/>
      <c r="C308" s="275" t="s">
        <v>465</v>
      </c>
      <c r="D308" s="262"/>
      <c r="E308" s="263">
        <v>29.16</v>
      </c>
      <c r="F308" s="223"/>
      <c r="G308" s="223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198</v>
      </c>
      <c r="AH308" s="214">
        <v>2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75" t="s">
        <v>466</v>
      </c>
      <c r="D309" s="262"/>
      <c r="E309" s="263">
        <v>2.1749999999999998</v>
      </c>
      <c r="F309" s="223"/>
      <c r="G309" s="223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198</v>
      </c>
      <c r="AH309" s="214">
        <v>2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75" t="s">
        <v>467</v>
      </c>
      <c r="D310" s="262"/>
      <c r="E310" s="263">
        <v>6</v>
      </c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198</v>
      </c>
      <c r="AH310" s="214">
        <v>2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21"/>
      <c r="B311" s="222"/>
      <c r="C311" s="275" t="s">
        <v>468</v>
      </c>
      <c r="D311" s="262"/>
      <c r="E311" s="263">
        <v>7.47</v>
      </c>
      <c r="F311" s="223"/>
      <c r="G311" s="223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198</v>
      </c>
      <c r="AH311" s="214">
        <v>2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21"/>
      <c r="B312" s="222"/>
      <c r="C312" s="275" t="s">
        <v>469</v>
      </c>
      <c r="D312" s="262"/>
      <c r="E312" s="263">
        <v>6.0774999999999997</v>
      </c>
      <c r="F312" s="223"/>
      <c r="G312" s="223"/>
      <c r="H312" s="223"/>
      <c r="I312" s="223"/>
      <c r="J312" s="223"/>
      <c r="K312" s="223"/>
      <c r="L312" s="223"/>
      <c r="M312" s="223"/>
      <c r="N312" s="223"/>
      <c r="O312" s="223"/>
      <c r="P312" s="223"/>
      <c r="Q312" s="223"/>
      <c r="R312" s="223"/>
      <c r="S312" s="223"/>
      <c r="T312" s="223"/>
      <c r="U312" s="223"/>
      <c r="V312" s="223"/>
      <c r="W312" s="223"/>
      <c r="X312" s="223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198</v>
      </c>
      <c r="AH312" s="214">
        <v>2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1"/>
      <c r="B313" s="222"/>
      <c r="C313" s="276" t="s">
        <v>374</v>
      </c>
      <c r="D313" s="264"/>
      <c r="E313" s="265">
        <v>53.402500000000003</v>
      </c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198</v>
      </c>
      <c r="AH313" s="214">
        <v>3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21"/>
      <c r="B314" s="222"/>
      <c r="C314" s="274" t="s">
        <v>375</v>
      </c>
      <c r="D314" s="262"/>
      <c r="E314" s="263"/>
      <c r="F314" s="223"/>
      <c r="G314" s="223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198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21"/>
      <c r="B315" s="222"/>
      <c r="C315" s="271" t="s">
        <v>470</v>
      </c>
      <c r="D315" s="258"/>
      <c r="E315" s="259">
        <v>-53.402500000000003</v>
      </c>
      <c r="F315" s="223"/>
      <c r="G315" s="223"/>
      <c r="H315" s="223"/>
      <c r="I315" s="223"/>
      <c r="J315" s="223"/>
      <c r="K315" s="223"/>
      <c r="L315" s="223"/>
      <c r="M315" s="223"/>
      <c r="N315" s="223"/>
      <c r="O315" s="223"/>
      <c r="P315" s="223"/>
      <c r="Q315" s="223"/>
      <c r="R315" s="223"/>
      <c r="S315" s="223"/>
      <c r="T315" s="223"/>
      <c r="U315" s="223"/>
      <c r="V315" s="223"/>
      <c r="W315" s="223"/>
      <c r="X315" s="223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198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1"/>
      <c r="B316" s="222"/>
      <c r="C316" s="277" t="s">
        <v>421</v>
      </c>
      <c r="D316" s="266"/>
      <c r="E316" s="267">
        <v>-53.402500000000003</v>
      </c>
      <c r="F316" s="223"/>
      <c r="G316" s="223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198</v>
      </c>
      <c r="AH316" s="214">
        <v>1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>
        <v>46</v>
      </c>
      <c r="B317" s="232" t="s">
        <v>471</v>
      </c>
      <c r="C317" s="250" t="s">
        <v>472</v>
      </c>
      <c r="D317" s="233" t="s">
        <v>206</v>
      </c>
      <c r="E317" s="234">
        <v>229.06</v>
      </c>
      <c r="F317" s="235"/>
      <c r="G317" s="236">
        <f>ROUND(E317*F317,2)</f>
        <v>0</v>
      </c>
      <c r="H317" s="235"/>
      <c r="I317" s="236">
        <f>ROUND(E317*H317,2)</f>
        <v>0</v>
      </c>
      <c r="J317" s="235"/>
      <c r="K317" s="236">
        <f>ROUND(E317*J317,2)</f>
        <v>0</v>
      </c>
      <c r="L317" s="236">
        <v>21</v>
      </c>
      <c r="M317" s="236">
        <f>G317*(1+L317/100)</f>
        <v>0</v>
      </c>
      <c r="N317" s="236">
        <v>1.4999999999999999E-4</v>
      </c>
      <c r="O317" s="236">
        <f>ROUND(E317*N317,2)</f>
        <v>0.03</v>
      </c>
      <c r="P317" s="236">
        <v>0</v>
      </c>
      <c r="Q317" s="236">
        <f>ROUND(E317*P317,2)</f>
        <v>0</v>
      </c>
      <c r="R317" s="236" t="s">
        <v>261</v>
      </c>
      <c r="S317" s="236" t="s">
        <v>145</v>
      </c>
      <c r="T317" s="237" t="s">
        <v>145</v>
      </c>
      <c r="U317" s="223">
        <v>0.06</v>
      </c>
      <c r="V317" s="223">
        <f>ROUND(E317*U317,2)</f>
        <v>13.74</v>
      </c>
      <c r="W317" s="223"/>
      <c r="X317" s="223" t="s">
        <v>193</v>
      </c>
      <c r="Y317" s="214"/>
      <c r="Z317" s="214"/>
      <c r="AA317" s="214"/>
      <c r="AB317" s="214"/>
      <c r="AC317" s="214"/>
      <c r="AD317" s="214"/>
      <c r="AE317" s="214"/>
      <c r="AF317" s="214"/>
      <c r="AG317" s="214" t="s">
        <v>194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21"/>
      <c r="B318" s="222"/>
      <c r="C318" s="271" t="s">
        <v>473</v>
      </c>
      <c r="D318" s="258"/>
      <c r="E318" s="259"/>
      <c r="F318" s="223"/>
      <c r="G318" s="223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198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1"/>
      <c r="B319" s="222"/>
      <c r="C319" s="271" t="s">
        <v>305</v>
      </c>
      <c r="D319" s="258"/>
      <c r="E319" s="259"/>
      <c r="F319" s="223"/>
      <c r="G319" s="223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198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71" t="s">
        <v>474</v>
      </c>
      <c r="D320" s="258"/>
      <c r="E320" s="259">
        <v>3.3</v>
      </c>
      <c r="F320" s="223"/>
      <c r="G320" s="223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198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21"/>
      <c r="B321" s="222"/>
      <c r="C321" s="277" t="s">
        <v>421</v>
      </c>
      <c r="D321" s="266"/>
      <c r="E321" s="267">
        <v>3.3</v>
      </c>
      <c r="F321" s="223"/>
      <c r="G321" s="223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4"/>
      <c r="Z321" s="214"/>
      <c r="AA321" s="214"/>
      <c r="AB321" s="214"/>
      <c r="AC321" s="214"/>
      <c r="AD321" s="214"/>
      <c r="AE321" s="214"/>
      <c r="AF321" s="214"/>
      <c r="AG321" s="214" t="s">
        <v>198</v>
      </c>
      <c r="AH321" s="214">
        <v>1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21"/>
      <c r="B322" s="222"/>
      <c r="C322" s="271" t="s">
        <v>475</v>
      </c>
      <c r="D322" s="258"/>
      <c r="E322" s="259"/>
      <c r="F322" s="223"/>
      <c r="G322" s="223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198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21"/>
      <c r="B323" s="222"/>
      <c r="C323" s="271" t="s">
        <v>214</v>
      </c>
      <c r="D323" s="258"/>
      <c r="E323" s="259"/>
      <c r="F323" s="223"/>
      <c r="G323" s="223"/>
      <c r="H323" s="223"/>
      <c r="I323" s="223"/>
      <c r="J323" s="223"/>
      <c r="K323" s="223"/>
      <c r="L323" s="223"/>
      <c r="M323" s="223"/>
      <c r="N323" s="223"/>
      <c r="O323" s="223"/>
      <c r="P323" s="223"/>
      <c r="Q323" s="223"/>
      <c r="R323" s="223"/>
      <c r="S323" s="223"/>
      <c r="T323" s="223"/>
      <c r="U323" s="223"/>
      <c r="V323" s="223"/>
      <c r="W323" s="223"/>
      <c r="X323" s="22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198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21"/>
      <c r="B324" s="222"/>
      <c r="C324" s="271" t="s">
        <v>435</v>
      </c>
      <c r="D324" s="258"/>
      <c r="E324" s="259">
        <v>3.3</v>
      </c>
      <c r="F324" s="223"/>
      <c r="G324" s="223"/>
      <c r="H324" s="223"/>
      <c r="I324" s="223"/>
      <c r="J324" s="223"/>
      <c r="K324" s="223"/>
      <c r="L324" s="223"/>
      <c r="M324" s="223"/>
      <c r="N324" s="223"/>
      <c r="O324" s="223"/>
      <c r="P324" s="223"/>
      <c r="Q324" s="223"/>
      <c r="R324" s="223"/>
      <c r="S324" s="223"/>
      <c r="T324" s="223"/>
      <c r="U324" s="223"/>
      <c r="V324" s="223"/>
      <c r="W324" s="223"/>
      <c r="X324" s="223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198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21"/>
      <c r="B325" s="222"/>
      <c r="C325" s="271" t="s">
        <v>436</v>
      </c>
      <c r="D325" s="258"/>
      <c r="E325" s="259">
        <v>3.6</v>
      </c>
      <c r="F325" s="223"/>
      <c r="G325" s="223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223"/>
      <c r="V325" s="223"/>
      <c r="W325" s="223"/>
      <c r="X325" s="223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198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21"/>
      <c r="B326" s="222"/>
      <c r="C326" s="271" t="s">
        <v>437</v>
      </c>
      <c r="D326" s="258"/>
      <c r="E326" s="259">
        <v>45.9</v>
      </c>
      <c r="F326" s="223"/>
      <c r="G326" s="223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223"/>
      <c r="V326" s="223"/>
      <c r="W326" s="223"/>
      <c r="X326" s="223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198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21"/>
      <c r="B327" s="222"/>
      <c r="C327" s="271" t="s">
        <v>438</v>
      </c>
      <c r="D327" s="258"/>
      <c r="E327" s="259">
        <v>4.45</v>
      </c>
      <c r="F327" s="223"/>
      <c r="G327" s="22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198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1"/>
      <c r="B328" s="222"/>
      <c r="C328" s="271" t="s">
        <v>439</v>
      </c>
      <c r="D328" s="258"/>
      <c r="E328" s="259">
        <v>10</v>
      </c>
      <c r="F328" s="223"/>
      <c r="G328" s="223"/>
      <c r="H328" s="223"/>
      <c r="I328" s="223"/>
      <c r="J328" s="223"/>
      <c r="K328" s="223"/>
      <c r="L328" s="223"/>
      <c r="M328" s="223"/>
      <c r="N328" s="223"/>
      <c r="O328" s="223"/>
      <c r="P328" s="223"/>
      <c r="Q328" s="223"/>
      <c r="R328" s="223"/>
      <c r="S328" s="223"/>
      <c r="T328" s="223"/>
      <c r="U328" s="223"/>
      <c r="V328" s="223"/>
      <c r="W328" s="223"/>
      <c r="X328" s="223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198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21"/>
      <c r="B329" s="222"/>
      <c r="C329" s="271" t="s">
        <v>440</v>
      </c>
      <c r="D329" s="258"/>
      <c r="E329" s="259">
        <v>7.75</v>
      </c>
      <c r="F329" s="223"/>
      <c r="G329" s="223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198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21"/>
      <c r="B330" s="222"/>
      <c r="C330" s="271" t="s">
        <v>441</v>
      </c>
      <c r="D330" s="258"/>
      <c r="E330" s="259">
        <v>7.71</v>
      </c>
      <c r="F330" s="223"/>
      <c r="G330" s="223"/>
      <c r="H330" s="223"/>
      <c r="I330" s="223"/>
      <c r="J330" s="223"/>
      <c r="K330" s="223"/>
      <c r="L330" s="223"/>
      <c r="M330" s="223"/>
      <c r="N330" s="223"/>
      <c r="O330" s="223"/>
      <c r="P330" s="223"/>
      <c r="Q330" s="223"/>
      <c r="R330" s="223"/>
      <c r="S330" s="223"/>
      <c r="T330" s="223"/>
      <c r="U330" s="223"/>
      <c r="V330" s="223"/>
      <c r="W330" s="223"/>
      <c r="X330" s="223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198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1"/>
      <c r="B331" s="222"/>
      <c r="C331" s="271" t="s">
        <v>476</v>
      </c>
      <c r="D331" s="258"/>
      <c r="E331" s="259">
        <v>24.4</v>
      </c>
      <c r="F331" s="223"/>
      <c r="G331" s="223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198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1"/>
      <c r="B332" s="222"/>
      <c r="C332" s="271" t="s">
        <v>477</v>
      </c>
      <c r="D332" s="258"/>
      <c r="E332" s="259">
        <v>85.05</v>
      </c>
      <c r="F332" s="223"/>
      <c r="G332" s="223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198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1"/>
      <c r="B333" s="222"/>
      <c r="C333" s="271" t="s">
        <v>478</v>
      </c>
      <c r="D333" s="258"/>
      <c r="E333" s="259">
        <v>33.6</v>
      </c>
      <c r="F333" s="223"/>
      <c r="G333" s="223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198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21"/>
      <c r="B334" s="222"/>
      <c r="C334" s="277" t="s">
        <v>421</v>
      </c>
      <c r="D334" s="266"/>
      <c r="E334" s="267">
        <v>225.76</v>
      </c>
      <c r="F334" s="223"/>
      <c r="G334" s="223"/>
      <c r="H334" s="223"/>
      <c r="I334" s="223"/>
      <c r="J334" s="223"/>
      <c r="K334" s="223"/>
      <c r="L334" s="223"/>
      <c r="M334" s="223"/>
      <c r="N334" s="223"/>
      <c r="O334" s="223"/>
      <c r="P334" s="223"/>
      <c r="Q334" s="223"/>
      <c r="R334" s="223"/>
      <c r="S334" s="223"/>
      <c r="T334" s="223"/>
      <c r="U334" s="223"/>
      <c r="V334" s="223"/>
      <c r="W334" s="223"/>
      <c r="X334" s="223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198</v>
      </c>
      <c r="AH334" s="214">
        <v>1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ht="22.5" outlineLevel="1" x14ac:dyDescent="0.2">
      <c r="A335" s="231">
        <v>47</v>
      </c>
      <c r="B335" s="232" t="s">
        <v>479</v>
      </c>
      <c r="C335" s="250" t="s">
        <v>480</v>
      </c>
      <c r="D335" s="233" t="s">
        <v>191</v>
      </c>
      <c r="E335" s="234">
        <v>45.033499999999997</v>
      </c>
      <c r="F335" s="235"/>
      <c r="G335" s="236">
        <f>ROUND(E335*F335,2)</f>
        <v>0</v>
      </c>
      <c r="H335" s="235"/>
      <c r="I335" s="236">
        <f>ROUND(E335*H335,2)</f>
        <v>0</v>
      </c>
      <c r="J335" s="235"/>
      <c r="K335" s="236">
        <f>ROUND(E335*J335,2)</f>
        <v>0</v>
      </c>
      <c r="L335" s="236">
        <v>21</v>
      </c>
      <c r="M335" s="236">
        <f>G335*(1+L335/100)</f>
        <v>0</v>
      </c>
      <c r="N335" s="236">
        <v>4.9100000000000003E-3</v>
      </c>
      <c r="O335" s="236">
        <f>ROUND(E335*N335,2)</f>
        <v>0.22</v>
      </c>
      <c r="P335" s="236">
        <v>0</v>
      </c>
      <c r="Q335" s="236">
        <f>ROUND(E335*P335,2)</f>
        <v>0</v>
      </c>
      <c r="R335" s="236" t="s">
        <v>261</v>
      </c>
      <c r="S335" s="236" t="s">
        <v>145</v>
      </c>
      <c r="T335" s="237" t="s">
        <v>145</v>
      </c>
      <c r="U335" s="223">
        <v>0.36199999999999999</v>
      </c>
      <c r="V335" s="223">
        <f>ROUND(E335*U335,2)</f>
        <v>16.3</v>
      </c>
      <c r="W335" s="223"/>
      <c r="X335" s="223" t="s">
        <v>193</v>
      </c>
      <c r="Y335" s="214"/>
      <c r="Z335" s="214"/>
      <c r="AA335" s="214"/>
      <c r="AB335" s="214"/>
      <c r="AC335" s="214"/>
      <c r="AD335" s="214"/>
      <c r="AE335" s="214"/>
      <c r="AF335" s="214"/>
      <c r="AG335" s="214" t="s">
        <v>194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1"/>
      <c r="B336" s="222"/>
      <c r="C336" s="271" t="s">
        <v>481</v>
      </c>
      <c r="D336" s="258"/>
      <c r="E336" s="259"/>
      <c r="F336" s="223"/>
      <c r="G336" s="223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198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21"/>
      <c r="B337" s="222"/>
      <c r="C337" s="274" t="s">
        <v>368</v>
      </c>
      <c r="D337" s="262"/>
      <c r="E337" s="263"/>
      <c r="F337" s="223"/>
      <c r="G337" s="223"/>
      <c r="H337" s="223"/>
      <c r="I337" s="223"/>
      <c r="J337" s="223"/>
      <c r="K337" s="223"/>
      <c r="L337" s="223"/>
      <c r="M337" s="223"/>
      <c r="N337" s="223"/>
      <c r="O337" s="223"/>
      <c r="P337" s="223"/>
      <c r="Q337" s="223"/>
      <c r="R337" s="223"/>
      <c r="S337" s="223"/>
      <c r="T337" s="223"/>
      <c r="U337" s="223"/>
      <c r="V337" s="223"/>
      <c r="W337" s="223"/>
      <c r="X337" s="223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198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1"/>
      <c r="B338" s="222"/>
      <c r="C338" s="275" t="s">
        <v>462</v>
      </c>
      <c r="D338" s="262"/>
      <c r="E338" s="263"/>
      <c r="F338" s="223"/>
      <c r="G338" s="223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198</v>
      </c>
      <c r="AH338" s="214">
        <v>2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21"/>
      <c r="B339" s="222"/>
      <c r="C339" s="275" t="s">
        <v>380</v>
      </c>
      <c r="D339" s="262"/>
      <c r="E339" s="263">
        <v>3.3</v>
      </c>
      <c r="F339" s="223"/>
      <c r="G339" s="223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198</v>
      </c>
      <c r="AH339" s="214">
        <v>2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21"/>
      <c r="B340" s="222"/>
      <c r="C340" s="275" t="s">
        <v>381</v>
      </c>
      <c r="D340" s="262"/>
      <c r="E340" s="263">
        <v>3.6</v>
      </c>
      <c r="F340" s="223"/>
      <c r="G340" s="223"/>
      <c r="H340" s="223"/>
      <c r="I340" s="223"/>
      <c r="J340" s="223"/>
      <c r="K340" s="223"/>
      <c r="L340" s="223"/>
      <c r="M340" s="223"/>
      <c r="N340" s="223"/>
      <c r="O340" s="223"/>
      <c r="P340" s="223"/>
      <c r="Q340" s="223"/>
      <c r="R340" s="223"/>
      <c r="S340" s="223"/>
      <c r="T340" s="223"/>
      <c r="U340" s="223"/>
      <c r="V340" s="223"/>
      <c r="W340" s="223"/>
      <c r="X340" s="223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198</v>
      </c>
      <c r="AH340" s="214">
        <v>2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1"/>
      <c r="B341" s="222"/>
      <c r="C341" s="275" t="s">
        <v>369</v>
      </c>
      <c r="D341" s="262"/>
      <c r="E341" s="263">
        <v>45.9</v>
      </c>
      <c r="F341" s="223"/>
      <c r="G341" s="223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198</v>
      </c>
      <c r="AH341" s="214">
        <v>2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21"/>
      <c r="B342" s="222"/>
      <c r="C342" s="275" t="s">
        <v>370</v>
      </c>
      <c r="D342" s="262"/>
      <c r="E342" s="263">
        <v>4.45</v>
      </c>
      <c r="F342" s="223"/>
      <c r="G342" s="223"/>
      <c r="H342" s="223"/>
      <c r="I342" s="223"/>
      <c r="J342" s="223"/>
      <c r="K342" s="223"/>
      <c r="L342" s="223"/>
      <c r="M342" s="223"/>
      <c r="N342" s="223"/>
      <c r="O342" s="223"/>
      <c r="P342" s="223"/>
      <c r="Q342" s="223"/>
      <c r="R342" s="223"/>
      <c r="S342" s="223"/>
      <c r="T342" s="223"/>
      <c r="U342" s="223"/>
      <c r="V342" s="223"/>
      <c r="W342" s="223"/>
      <c r="X342" s="223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198</v>
      </c>
      <c r="AH342" s="214">
        <v>2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21"/>
      <c r="B343" s="222"/>
      <c r="C343" s="275" t="s">
        <v>371</v>
      </c>
      <c r="D343" s="262"/>
      <c r="E343" s="263">
        <v>10</v>
      </c>
      <c r="F343" s="223"/>
      <c r="G343" s="223"/>
      <c r="H343" s="223"/>
      <c r="I343" s="223"/>
      <c r="J343" s="223"/>
      <c r="K343" s="223"/>
      <c r="L343" s="223"/>
      <c r="M343" s="223"/>
      <c r="N343" s="223"/>
      <c r="O343" s="223"/>
      <c r="P343" s="223"/>
      <c r="Q343" s="223"/>
      <c r="R343" s="223"/>
      <c r="S343" s="223"/>
      <c r="T343" s="223"/>
      <c r="U343" s="223"/>
      <c r="V343" s="223"/>
      <c r="W343" s="223"/>
      <c r="X343" s="223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198</v>
      </c>
      <c r="AH343" s="214">
        <v>2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21"/>
      <c r="B344" s="222"/>
      <c r="C344" s="275" t="s">
        <v>372</v>
      </c>
      <c r="D344" s="262"/>
      <c r="E344" s="263">
        <v>7.75</v>
      </c>
      <c r="F344" s="223"/>
      <c r="G344" s="223"/>
      <c r="H344" s="223"/>
      <c r="I344" s="223"/>
      <c r="J344" s="223"/>
      <c r="K344" s="223"/>
      <c r="L344" s="223"/>
      <c r="M344" s="223"/>
      <c r="N344" s="223"/>
      <c r="O344" s="223"/>
      <c r="P344" s="223"/>
      <c r="Q344" s="223"/>
      <c r="R344" s="223"/>
      <c r="S344" s="223"/>
      <c r="T344" s="223"/>
      <c r="U344" s="223"/>
      <c r="V344" s="223"/>
      <c r="W344" s="223"/>
      <c r="X344" s="223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198</v>
      </c>
      <c r="AH344" s="214">
        <v>2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21"/>
      <c r="B345" s="222"/>
      <c r="C345" s="275" t="s">
        <v>373</v>
      </c>
      <c r="D345" s="262"/>
      <c r="E345" s="263">
        <v>7.71</v>
      </c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3"/>
      <c r="Q345" s="223"/>
      <c r="R345" s="223"/>
      <c r="S345" s="223"/>
      <c r="T345" s="223"/>
      <c r="U345" s="223"/>
      <c r="V345" s="223"/>
      <c r="W345" s="223"/>
      <c r="X345" s="223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198</v>
      </c>
      <c r="AH345" s="214">
        <v>2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21"/>
      <c r="B346" s="222"/>
      <c r="C346" s="276" t="s">
        <v>374</v>
      </c>
      <c r="D346" s="264"/>
      <c r="E346" s="265">
        <v>82.71</v>
      </c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198</v>
      </c>
      <c r="AH346" s="214">
        <v>3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21"/>
      <c r="B347" s="222"/>
      <c r="C347" s="274" t="s">
        <v>375</v>
      </c>
      <c r="D347" s="262"/>
      <c r="E347" s="263"/>
      <c r="F347" s="223"/>
      <c r="G347" s="223"/>
      <c r="H347" s="223"/>
      <c r="I347" s="223"/>
      <c r="J347" s="223"/>
      <c r="K347" s="223"/>
      <c r="L347" s="223"/>
      <c r="M347" s="223"/>
      <c r="N347" s="223"/>
      <c r="O347" s="223"/>
      <c r="P347" s="223"/>
      <c r="Q347" s="223"/>
      <c r="R347" s="223"/>
      <c r="S347" s="223"/>
      <c r="T347" s="223"/>
      <c r="U347" s="223"/>
      <c r="V347" s="223"/>
      <c r="W347" s="223"/>
      <c r="X347" s="223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198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21"/>
      <c r="B348" s="222"/>
      <c r="C348" s="271" t="s">
        <v>482</v>
      </c>
      <c r="D348" s="258"/>
      <c r="E348" s="259">
        <v>24.812999999999999</v>
      </c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198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1"/>
      <c r="B349" s="222"/>
      <c r="C349" s="271" t="s">
        <v>483</v>
      </c>
      <c r="D349" s="258"/>
      <c r="E349" s="259">
        <v>3.2</v>
      </c>
      <c r="F349" s="223"/>
      <c r="G349" s="223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198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21"/>
      <c r="B350" s="222"/>
      <c r="C350" s="277" t="s">
        <v>421</v>
      </c>
      <c r="D350" s="266"/>
      <c r="E350" s="267">
        <v>28.013000000000002</v>
      </c>
      <c r="F350" s="223"/>
      <c r="G350" s="223"/>
      <c r="H350" s="223"/>
      <c r="I350" s="223"/>
      <c r="J350" s="223"/>
      <c r="K350" s="223"/>
      <c r="L350" s="223"/>
      <c r="M350" s="223"/>
      <c r="N350" s="223"/>
      <c r="O350" s="223"/>
      <c r="P350" s="223"/>
      <c r="Q350" s="223"/>
      <c r="R350" s="223"/>
      <c r="S350" s="223"/>
      <c r="T350" s="223"/>
      <c r="U350" s="223"/>
      <c r="V350" s="223"/>
      <c r="W350" s="223"/>
      <c r="X350" s="223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198</v>
      </c>
      <c r="AH350" s="214">
        <v>1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21"/>
      <c r="B351" s="222"/>
      <c r="C351" s="271" t="s">
        <v>484</v>
      </c>
      <c r="D351" s="258"/>
      <c r="E351" s="259"/>
      <c r="F351" s="223"/>
      <c r="G351" s="223"/>
      <c r="H351" s="223"/>
      <c r="I351" s="223"/>
      <c r="J351" s="223"/>
      <c r="K351" s="223"/>
      <c r="L351" s="223"/>
      <c r="M351" s="223"/>
      <c r="N351" s="223"/>
      <c r="O351" s="223"/>
      <c r="P351" s="223"/>
      <c r="Q351" s="223"/>
      <c r="R351" s="223"/>
      <c r="S351" s="223"/>
      <c r="T351" s="223"/>
      <c r="U351" s="223"/>
      <c r="V351" s="223"/>
      <c r="W351" s="223"/>
      <c r="X351" s="223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198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21"/>
      <c r="B352" s="222"/>
      <c r="C352" s="271" t="s">
        <v>485</v>
      </c>
      <c r="D352" s="258"/>
      <c r="E352" s="259">
        <v>17.020499999999998</v>
      </c>
      <c r="F352" s="223"/>
      <c r="G352" s="223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198</v>
      </c>
      <c r="AH352" s="214">
        <v>5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21"/>
      <c r="B353" s="222"/>
      <c r="C353" s="277" t="s">
        <v>421</v>
      </c>
      <c r="D353" s="266"/>
      <c r="E353" s="267">
        <v>17.020499999999998</v>
      </c>
      <c r="F353" s="223"/>
      <c r="G353" s="223"/>
      <c r="H353" s="223"/>
      <c r="I353" s="223"/>
      <c r="J353" s="223"/>
      <c r="K353" s="223"/>
      <c r="L353" s="223"/>
      <c r="M353" s="223"/>
      <c r="N353" s="223"/>
      <c r="O353" s="223"/>
      <c r="P353" s="223"/>
      <c r="Q353" s="223"/>
      <c r="R353" s="223"/>
      <c r="S353" s="223"/>
      <c r="T353" s="223"/>
      <c r="U353" s="223"/>
      <c r="V353" s="223"/>
      <c r="W353" s="223"/>
      <c r="X353" s="223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198</v>
      </c>
      <c r="AH353" s="214">
        <v>1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31">
        <v>48</v>
      </c>
      <c r="B354" s="232" t="s">
        <v>486</v>
      </c>
      <c r="C354" s="250" t="s">
        <v>487</v>
      </c>
      <c r="D354" s="233" t="s">
        <v>191</v>
      </c>
      <c r="E354" s="234">
        <v>635.18589999999995</v>
      </c>
      <c r="F354" s="235"/>
      <c r="G354" s="236">
        <f>ROUND(E354*F354,2)</f>
        <v>0</v>
      </c>
      <c r="H354" s="235"/>
      <c r="I354" s="236">
        <f>ROUND(E354*H354,2)</f>
        <v>0</v>
      </c>
      <c r="J354" s="235"/>
      <c r="K354" s="236">
        <f>ROUND(E354*J354,2)</f>
        <v>0</v>
      </c>
      <c r="L354" s="236">
        <v>21</v>
      </c>
      <c r="M354" s="236">
        <f>G354*(1+L354/100)</f>
        <v>0</v>
      </c>
      <c r="N354" s="236">
        <v>2.0000000000000002E-5</v>
      </c>
      <c r="O354" s="236">
        <f>ROUND(E354*N354,2)</f>
        <v>0.01</v>
      </c>
      <c r="P354" s="236">
        <v>0</v>
      </c>
      <c r="Q354" s="236">
        <f>ROUND(E354*P354,2)</f>
        <v>0</v>
      </c>
      <c r="R354" s="236" t="s">
        <v>261</v>
      </c>
      <c r="S354" s="236" t="s">
        <v>145</v>
      </c>
      <c r="T354" s="237" t="s">
        <v>145</v>
      </c>
      <c r="U354" s="223">
        <v>0.11</v>
      </c>
      <c r="V354" s="223">
        <f>ROUND(E354*U354,2)</f>
        <v>69.87</v>
      </c>
      <c r="W354" s="223"/>
      <c r="X354" s="223" t="s">
        <v>193</v>
      </c>
      <c r="Y354" s="214"/>
      <c r="Z354" s="214"/>
      <c r="AA354" s="214"/>
      <c r="AB354" s="214"/>
      <c r="AC354" s="214"/>
      <c r="AD354" s="214"/>
      <c r="AE354" s="214"/>
      <c r="AF354" s="214"/>
      <c r="AG354" s="214" t="s">
        <v>194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21"/>
      <c r="B355" s="222"/>
      <c r="C355" s="271" t="s">
        <v>344</v>
      </c>
      <c r="D355" s="258"/>
      <c r="E355" s="259"/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198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21"/>
      <c r="B356" s="222"/>
      <c r="C356" s="271" t="s">
        <v>488</v>
      </c>
      <c r="D356" s="258"/>
      <c r="E356" s="259">
        <v>236.59</v>
      </c>
      <c r="F356" s="223"/>
      <c r="G356" s="223"/>
      <c r="H356" s="223"/>
      <c r="I356" s="223"/>
      <c r="J356" s="223"/>
      <c r="K356" s="223"/>
      <c r="L356" s="223"/>
      <c r="M356" s="223"/>
      <c r="N356" s="223"/>
      <c r="O356" s="223"/>
      <c r="P356" s="223"/>
      <c r="Q356" s="223"/>
      <c r="R356" s="223"/>
      <c r="S356" s="223"/>
      <c r="T356" s="223"/>
      <c r="U356" s="223"/>
      <c r="V356" s="223"/>
      <c r="W356" s="223"/>
      <c r="X356" s="223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198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21"/>
      <c r="B357" s="222"/>
      <c r="C357" s="271" t="s">
        <v>489</v>
      </c>
      <c r="D357" s="258"/>
      <c r="E357" s="259">
        <v>224.745</v>
      </c>
      <c r="F357" s="223"/>
      <c r="G357" s="223"/>
      <c r="H357" s="223"/>
      <c r="I357" s="223"/>
      <c r="J357" s="223"/>
      <c r="K357" s="223"/>
      <c r="L357" s="223"/>
      <c r="M357" s="223"/>
      <c r="N357" s="223"/>
      <c r="O357" s="223"/>
      <c r="P357" s="223"/>
      <c r="Q357" s="223"/>
      <c r="R357" s="223"/>
      <c r="S357" s="223"/>
      <c r="T357" s="223"/>
      <c r="U357" s="223"/>
      <c r="V357" s="223"/>
      <c r="W357" s="223"/>
      <c r="X357" s="223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198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21"/>
      <c r="B358" s="222"/>
      <c r="C358" s="271" t="s">
        <v>490</v>
      </c>
      <c r="D358" s="258"/>
      <c r="E358" s="259">
        <v>108.83499999999999</v>
      </c>
      <c r="F358" s="223"/>
      <c r="G358" s="223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198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21"/>
      <c r="B359" s="222"/>
      <c r="C359" s="271" t="s">
        <v>491</v>
      </c>
      <c r="D359" s="258"/>
      <c r="E359" s="259">
        <v>172.88</v>
      </c>
      <c r="F359" s="223"/>
      <c r="G359" s="223"/>
      <c r="H359" s="223"/>
      <c r="I359" s="223"/>
      <c r="J359" s="223"/>
      <c r="K359" s="223"/>
      <c r="L359" s="223"/>
      <c r="M359" s="223"/>
      <c r="N359" s="223"/>
      <c r="O359" s="223"/>
      <c r="P359" s="223"/>
      <c r="Q359" s="223"/>
      <c r="R359" s="223"/>
      <c r="S359" s="223"/>
      <c r="T359" s="223"/>
      <c r="U359" s="223"/>
      <c r="V359" s="223"/>
      <c r="W359" s="223"/>
      <c r="X359" s="223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198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21"/>
      <c r="B360" s="222"/>
      <c r="C360" s="277" t="s">
        <v>421</v>
      </c>
      <c r="D360" s="266"/>
      <c r="E360" s="267">
        <v>743.05</v>
      </c>
      <c r="F360" s="223"/>
      <c r="G360" s="223"/>
      <c r="H360" s="223"/>
      <c r="I360" s="223"/>
      <c r="J360" s="223"/>
      <c r="K360" s="223"/>
      <c r="L360" s="223"/>
      <c r="M360" s="223"/>
      <c r="N360" s="223"/>
      <c r="O360" s="223"/>
      <c r="P360" s="223"/>
      <c r="Q360" s="223"/>
      <c r="R360" s="223"/>
      <c r="S360" s="223"/>
      <c r="T360" s="223"/>
      <c r="U360" s="223"/>
      <c r="V360" s="223"/>
      <c r="W360" s="223"/>
      <c r="X360" s="223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198</v>
      </c>
      <c r="AH360" s="214">
        <v>1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1"/>
      <c r="B361" s="222"/>
      <c r="C361" s="271" t="s">
        <v>461</v>
      </c>
      <c r="D361" s="258"/>
      <c r="E361" s="259"/>
      <c r="F361" s="223"/>
      <c r="G361" s="223"/>
      <c r="H361" s="223"/>
      <c r="I361" s="223"/>
      <c r="J361" s="223"/>
      <c r="K361" s="223"/>
      <c r="L361" s="223"/>
      <c r="M361" s="223"/>
      <c r="N361" s="223"/>
      <c r="O361" s="223"/>
      <c r="P361" s="223"/>
      <c r="Q361" s="223"/>
      <c r="R361" s="223"/>
      <c r="S361" s="223"/>
      <c r="T361" s="223"/>
      <c r="U361" s="223"/>
      <c r="V361" s="223"/>
      <c r="W361" s="223"/>
      <c r="X361" s="223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198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1"/>
      <c r="B362" s="222"/>
      <c r="C362" s="274" t="s">
        <v>368</v>
      </c>
      <c r="D362" s="262"/>
      <c r="E362" s="263"/>
      <c r="F362" s="223"/>
      <c r="G362" s="223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198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1"/>
      <c r="B363" s="222"/>
      <c r="C363" s="275" t="s">
        <v>462</v>
      </c>
      <c r="D363" s="262"/>
      <c r="E363" s="263"/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198</v>
      </c>
      <c r="AH363" s="214">
        <v>2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21"/>
      <c r="B364" s="222"/>
      <c r="C364" s="275" t="s">
        <v>463</v>
      </c>
      <c r="D364" s="262"/>
      <c r="E364" s="263">
        <v>1.08</v>
      </c>
      <c r="F364" s="223"/>
      <c r="G364" s="223"/>
      <c r="H364" s="223"/>
      <c r="I364" s="223"/>
      <c r="J364" s="223"/>
      <c r="K364" s="223"/>
      <c r="L364" s="223"/>
      <c r="M364" s="223"/>
      <c r="N364" s="223"/>
      <c r="O364" s="223"/>
      <c r="P364" s="223"/>
      <c r="Q364" s="223"/>
      <c r="R364" s="223"/>
      <c r="S364" s="223"/>
      <c r="T364" s="223"/>
      <c r="U364" s="223"/>
      <c r="V364" s="223"/>
      <c r="W364" s="223"/>
      <c r="X364" s="223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198</v>
      </c>
      <c r="AH364" s="214">
        <v>2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21"/>
      <c r="B365" s="222"/>
      <c r="C365" s="275" t="s">
        <v>464</v>
      </c>
      <c r="D365" s="262"/>
      <c r="E365" s="263">
        <v>1.44</v>
      </c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198</v>
      </c>
      <c r="AH365" s="214">
        <v>2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21"/>
      <c r="B366" s="222"/>
      <c r="C366" s="275" t="s">
        <v>465</v>
      </c>
      <c r="D366" s="262"/>
      <c r="E366" s="263">
        <v>29.16</v>
      </c>
      <c r="F366" s="223"/>
      <c r="G366" s="223"/>
      <c r="H366" s="223"/>
      <c r="I366" s="223"/>
      <c r="J366" s="223"/>
      <c r="K366" s="223"/>
      <c r="L366" s="223"/>
      <c r="M366" s="223"/>
      <c r="N366" s="223"/>
      <c r="O366" s="223"/>
      <c r="P366" s="223"/>
      <c r="Q366" s="223"/>
      <c r="R366" s="223"/>
      <c r="S366" s="223"/>
      <c r="T366" s="223"/>
      <c r="U366" s="223"/>
      <c r="V366" s="223"/>
      <c r="W366" s="223"/>
      <c r="X366" s="223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198</v>
      </c>
      <c r="AH366" s="214">
        <v>2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21"/>
      <c r="B367" s="222"/>
      <c r="C367" s="275" t="s">
        <v>466</v>
      </c>
      <c r="D367" s="262"/>
      <c r="E367" s="263">
        <v>2.1749999999999998</v>
      </c>
      <c r="F367" s="223"/>
      <c r="G367" s="223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198</v>
      </c>
      <c r="AH367" s="214">
        <v>2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21"/>
      <c r="B368" s="222"/>
      <c r="C368" s="275" t="s">
        <v>467</v>
      </c>
      <c r="D368" s="262"/>
      <c r="E368" s="263">
        <v>6</v>
      </c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198</v>
      </c>
      <c r="AH368" s="214">
        <v>2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21"/>
      <c r="B369" s="222"/>
      <c r="C369" s="275" t="s">
        <v>468</v>
      </c>
      <c r="D369" s="262"/>
      <c r="E369" s="263">
        <v>7.47</v>
      </c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198</v>
      </c>
      <c r="AH369" s="214">
        <v>2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1"/>
      <c r="B370" s="222"/>
      <c r="C370" s="275" t="s">
        <v>469</v>
      </c>
      <c r="D370" s="262"/>
      <c r="E370" s="263">
        <v>6.0774999999999997</v>
      </c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198</v>
      </c>
      <c r="AH370" s="214">
        <v>2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21"/>
      <c r="B371" s="222"/>
      <c r="C371" s="275" t="s">
        <v>492</v>
      </c>
      <c r="D371" s="262"/>
      <c r="E371" s="263">
        <v>24.96</v>
      </c>
      <c r="F371" s="223"/>
      <c r="G371" s="223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198</v>
      </c>
      <c r="AH371" s="214">
        <v>2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21"/>
      <c r="B372" s="222"/>
      <c r="C372" s="275" t="s">
        <v>493</v>
      </c>
      <c r="D372" s="262"/>
      <c r="E372" s="263">
        <v>85.68</v>
      </c>
      <c r="F372" s="223"/>
      <c r="G372" s="223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198</v>
      </c>
      <c r="AH372" s="214">
        <v>2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21"/>
      <c r="B373" s="222"/>
      <c r="C373" s="275" t="s">
        <v>494</v>
      </c>
      <c r="D373" s="262"/>
      <c r="E373" s="263">
        <v>20.02</v>
      </c>
      <c r="F373" s="223"/>
      <c r="G373" s="223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198</v>
      </c>
      <c r="AH373" s="214">
        <v>2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21"/>
      <c r="B374" s="222"/>
      <c r="C374" s="276" t="s">
        <v>374</v>
      </c>
      <c r="D374" s="264"/>
      <c r="E374" s="265">
        <v>184.0625</v>
      </c>
      <c r="F374" s="223"/>
      <c r="G374" s="223"/>
      <c r="H374" s="223"/>
      <c r="I374" s="223"/>
      <c r="J374" s="223"/>
      <c r="K374" s="223"/>
      <c r="L374" s="223"/>
      <c r="M374" s="223"/>
      <c r="N374" s="223"/>
      <c r="O374" s="223"/>
      <c r="P374" s="223"/>
      <c r="Q374" s="223"/>
      <c r="R374" s="223"/>
      <c r="S374" s="223"/>
      <c r="T374" s="223"/>
      <c r="U374" s="223"/>
      <c r="V374" s="223"/>
      <c r="W374" s="223"/>
      <c r="X374" s="223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198</v>
      </c>
      <c r="AH374" s="214">
        <v>3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1"/>
      <c r="B375" s="222"/>
      <c r="C375" s="274" t="s">
        <v>375</v>
      </c>
      <c r="D375" s="262"/>
      <c r="E375" s="263"/>
      <c r="F375" s="223"/>
      <c r="G375" s="223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198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21"/>
      <c r="B376" s="222"/>
      <c r="C376" s="271" t="s">
        <v>495</v>
      </c>
      <c r="D376" s="258"/>
      <c r="E376" s="259">
        <v>-184.6225</v>
      </c>
      <c r="F376" s="223"/>
      <c r="G376" s="223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198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1"/>
      <c r="B377" s="222"/>
      <c r="C377" s="277" t="s">
        <v>421</v>
      </c>
      <c r="D377" s="266"/>
      <c r="E377" s="267">
        <v>-184.6225</v>
      </c>
      <c r="F377" s="223"/>
      <c r="G377" s="223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198</v>
      </c>
      <c r="AH377" s="214">
        <v>1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21"/>
      <c r="B378" s="222"/>
      <c r="C378" s="271" t="s">
        <v>367</v>
      </c>
      <c r="D378" s="258"/>
      <c r="E378" s="259"/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198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21"/>
      <c r="B379" s="222"/>
      <c r="C379" s="274" t="s">
        <v>368</v>
      </c>
      <c r="D379" s="262"/>
      <c r="E379" s="263"/>
      <c r="F379" s="223"/>
      <c r="G379" s="223"/>
      <c r="H379" s="223"/>
      <c r="I379" s="223"/>
      <c r="J379" s="223"/>
      <c r="K379" s="223"/>
      <c r="L379" s="223"/>
      <c r="M379" s="223"/>
      <c r="N379" s="223"/>
      <c r="O379" s="223"/>
      <c r="P379" s="223"/>
      <c r="Q379" s="223"/>
      <c r="R379" s="223"/>
      <c r="S379" s="223"/>
      <c r="T379" s="223"/>
      <c r="U379" s="223"/>
      <c r="V379" s="223"/>
      <c r="W379" s="223"/>
      <c r="X379" s="223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198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21"/>
      <c r="B380" s="222"/>
      <c r="C380" s="275" t="s">
        <v>462</v>
      </c>
      <c r="D380" s="262"/>
      <c r="E380" s="263"/>
      <c r="F380" s="223"/>
      <c r="G380" s="223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198</v>
      </c>
      <c r="AH380" s="214">
        <v>2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21"/>
      <c r="B381" s="222"/>
      <c r="C381" s="275" t="s">
        <v>380</v>
      </c>
      <c r="D381" s="262"/>
      <c r="E381" s="263">
        <v>3.3</v>
      </c>
      <c r="F381" s="223"/>
      <c r="G381" s="223"/>
      <c r="H381" s="223"/>
      <c r="I381" s="223"/>
      <c r="J381" s="223"/>
      <c r="K381" s="223"/>
      <c r="L381" s="223"/>
      <c r="M381" s="223"/>
      <c r="N381" s="223"/>
      <c r="O381" s="223"/>
      <c r="P381" s="223"/>
      <c r="Q381" s="223"/>
      <c r="R381" s="223"/>
      <c r="S381" s="223"/>
      <c r="T381" s="223"/>
      <c r="U381" s="223"/>
      <c r="V381" s="223"/>
      <c r="W381" s="223"/>
      <c r="X381" s="223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198</v>
      </c>
      <c r="AH381" s="214">
        <v>2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21"/>
      <c r="B382" s="222"/>
      <c r="C382" s="275" t="s">
        <v>381</v>
      </c>
      <c r="D382" s="262"/>
      <c r="E382" s="263">
        <v>3.6</v>
      </c>
      <c r="F382" s="223"/>
      <c r="G382" s="223"/>
      <c r="H382" s="223"/>
      <c r="I382" s="223"/>
      <c r="J382" s="223"/>
      <c r="K382" s="223"/>
      <c r="L382" s="223"/>
      <c r="M382" s="223"/>
      <c r="N382" s="223"/>
      <c r="O382" s="223"/>
      <c r="P382" s="223"/>
      <c r="Q382" s="223"/>
      <c r="R382" s="223"/>
      <c r="S382" s="223"/>
      <c r="T382" s="223"/>
      <c r="U382" s="223"/>
      <c r="V382" s="223"/>
      <c r="W382" s="223"/>
      <c r="X382" s="223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198</v>
      </c>
      <c r="AH382" s="214">
        <v>2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21"/>
      <c r="B383" s="222"/>
      <c r="C383" s="275" t="s">
        <v>369</v>
      </c>
      <c r="D383" s="262"/>
      <c r="E383" s="263">
        <v>45.9</v>
      </c>
      <c r="F383" s="223"/>
      <c r="G383" s="223"/>
      <c r="H383" s="223"/>
      <c r="I383" s="223"/>
      <c r="J383" s="223"/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23"/>
      <c r="X383" s="223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198</v>
      </c>
      <c r="AH383" s="214">
        <v>2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21"/>
      <c r="B384" s="222"/>
      <c r="C384" s="275" t="s">
        <v>370</v>
      </c>
      <c r="D384" s="262"/>
      <c r="E384" s="263">
        <v>4.45</v>
      </c>
      <c r="F384" s="223"/>
      <c r="G384" s="223"/>
      <c r="H384" s="223"/>
      <c r="I384" s="223"/>
      <c r="J384" s="223"/>
      <c r="K384" s="223"/>
      <c r="L384" s="223"/>
      <c r="M384" s="223"/>
      <c r="N384" s="223"/>
      <c r="O384" s="223"/>
      <c r="P384" s="223"/>
      <c r="Q384" s="223"/>
      <c r="R384" s="223"/>
      <c r="S384" s="223"/>
      <c r="T384" s="223"/>
      <c r="U384" s="223"/>
      <c r="V384" s="223"/>
      <c r="W384" s="223"/>
      <c r="X384" s="22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198</v>
      </c>
      <c r="AH384" s="214">
        <v>2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1"/>
      <c r="B385" s="222"/>
      <c r="C385" s="275" t="s">
        <v>371</v>
      </c>
      <c r="D385" s="262"/>
      <c r="E385" s="263">
        <v>10</v>
      </c>
      <c r="F385" s="223"/>
      <c r="G385" s="223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198</v>
      </c>
      <c r="AH385" s="214">
        <v>2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21"/>
      <c r="B386" s="222"/>
      <c r="C386" s="275" t="s">
        <v>372</v>
      </c>
      <c r="D386" s="262"/>
      <c r="E386" s="263">
        <v>7.75</v>
      </c>
      <c r="F386" s="223"/>
      <c r="G386" s="223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198</v>
      </c>
      <c r="AH386" s="214">
        <v>2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21"/>
      <c r="B387" s="222"/>
      <c r="C387" s="275" t="s">
        <v>373</v>
      </c>
      <c r="D387" s="262"/>
      <c r="E387" s="263">
        <v>7.71</v>
      </c>
      <c r="F387" s="223"/>
      <c r="G387" s="223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198</v>
      </c>
      <c r="AH387" s="214">
        <v>2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21"/>
      <c r="B388" s="222"/>
      <c r="C388" s="275" t="s">
        <v>496</v>
      </c>
      <c r="D388" s="262"/>
      <c r="E388" s="263">
        <v>24.4</v>
      </c>
      <c r="F388" s="223"/>
      <c r="G388" s="223"/>
      <c r="H388" s="223"/>
      <c r="I388" s="223"/>
      <c r="J388" s="223"/>
      <c r="K388" s="223"/>
      <c r="L388" s="223"/>
      <c r="M388" s="223"/>
      <c r="N388" s="223"/>
      <c r="O388" s="223"/>
      <c r="P388" s="223"/>
      <c r="Q388" s="223"/>
      <c r="R388" s="223"/>
      <c r="S388" s="223"/>
      <c r="T388" s="223"/>
      <c r="U388" s="223"/>
      <c r="V388" s="223"/>
      <c r="W388" s="223"/>
      <c r="X388" s="223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198</v>
      </c>
      <c r="AH388" s="214">
        <v>2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21"/>
      <c r="B389" s="222"/>
      <c r="C389" s="275" t="s">
        <v>497</v>
      </c>
      <c r="D389" s="262"/>
      <c r="E389" s="263">
        <v>85.05</v>
      </c>
      <c r="F389" s="223"/>
      <c r="G389" s="223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198</v>
      </c>
      <c r="AH389" s="214">
        <v>2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21"/>
      <c r="B390" s="222"/>
      <c r="C390" s="275" t="s">
        <v>498</v>
      </c>
      <c r="D390" s="262"/>
      <c r="E390" s="263">
        <v>33.6</v>
      </c>
      <c r="F390" s="223"/>
      <c r="G390" s="223"/>
      <c r="H390" s="223"/>
      <c r="I390" s="223"/>
      <c r="J390" s="223"/>
      <c r="K390" s="223"/>
      <c r="L390" s="223"/>
      <c r="M390" s="223"/>
      <c r="N390" s="223"/>
      <c r="O390" s="223"/>
      <c r="P390" s="223"/>
      <c r="Q390" s="223"/>
      <c r="R390" s="223"/>
      <c r="S390" s="223"/>
      <c r="T390" s="223"/>
      <c r="U390" s="223"/>
      <c r="V390" s="223"/>
      <c r="W390" s="223"/>
      <c r="X390" s="223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198</v>
      </c>
      <c r="AH390" s="214">
        <v>2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21"/>
      <c r="B391" s="222"/>
      <c r="C391" s="276" t="s">
        <v>374</v>
      </c>
      <c r="D391" s="264"/>
      <c r="E391" s="265">
        <v>225.76</v>
      </c>
      <c r="F391" s="223"/>
      <c r="G391" s="223"/>
      <c r="H391" s="223"/>
      <c r="I391" s="223"/>
      <c r="J391" s="223"/>
      <c r="K391" s="223"/>
      <c r="L391" s="223"/>
      <c r="M391" s="223"/>
      <c r="N391" s="223"/>
      <c r="O391" s="223"/>
      <c r="P391" s="223"/>
      <c r="Q391" s="223"/>
      <c r="R391" s="223"/>
      <c r="S391" s="223"/>
      <c r="T391" s="223"/>
      <c r="U391" s="223"/>
      <c r="V391" s="223"/>
      <c r="W391" s="223"/>
      <c r="X391" s="223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198</v>
      </c>
      <c r="AH391" s="214">
        <v>3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21"/>
      <c r="B392" s="222"/>
      <c r="C392" s="274" t="s">
        <v>375</v>
      </c>
      <c r="D392" s="262"/>
      <c r="E392" s="263"/>
      <c r="F392" s="223"/>
      <c r="G392" s="223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198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1"/>
      <c r="B393" s="222"/>
      <c r="C393" s="271" t="s">
        <v>499</v>
      </c>
      <c r="D393" s="258"/>
      <c r="E393" s="259">
        <v>76.758399999999995</v>
      </c>
      <c r="F393" s="223"/>
      <c r="G393" s="223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198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21"/>
      <c r="B394" s="222"/>
      <c r="C394" s="277" t="s">
        <v>421</v>
      </c>
      <c r="D394" s="266"/>
      <c r="E394" s="267">
        <v>76.758399999999995</v>
      </c>
      <c r="F394" s="223"/>
      <c r="G394" s="223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198</v>
      </c>
      <c r="AH394" s="214">
        <v>1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31">
        <v>49</v>
      </c>
      <c r="B395" s="232" t="s">
        <v>500</v>
      </c>
      <c r="C395" s="250" t="s">
        <v>501</v>
      </c>
      <c r="D395" s="233" t="s">
        <v>191</v>
      </c>
      <c r="E395" s="234">
        <v>63.518590000000003</v>
      </c>
      <c r="F395" s="235"/>
      <c r="G395" s="236">
        <f>ROUND(E395*F395,2)</f>
        <v>0</v>
      </c>
      <c r="H395" s="235"/>
      <c r="I395" s="236">
        <f>ROUND(E395*H395,2)</f>
        <v>0</v>
      </c>
      <c r="J395" s="235"/>
      <c r="K395" s="236">
        <f>ROUND(E395*J395,2)</f>
        <v>0</v>
      </c>
      <c r="L395" s="236">
        <v>21</v>
      </c>
      <c r="M395" s="236">
        <f>G395*(1+L395/100)</f>
        <v>0</v>
      </c>
      <c r="N395" s="236">
        <v>0</v>
      </c>
      <c r="O395" s="236">
        <f>ROUND(E395*N395,2)</f>
        <v>0</v>
      </c>
      <c r="P395" s="236">
        <v>0</v>
      </c>
      <c r="Q395" s="236">
        <f>ROUND(E395*P395,2)</f>
        <v>0</v>
      </c>
      <c r="R395" s="236" t="s">
        <v>261</v>
      </c>
      <c r="S395" s="236" t="s">
        <v>145</v>
      </c>
      <c r="T395" s="237" t="s">
        <v>145</v>
      </c>
      <c r="U395" s="223">
        <v>0.43</v>
      </c>
      <c r="V395" s="223">
        <f>ROUND(E395*U395,2)</f>
        <v>27.31</v>
      </c>
      <c r="W395" s="223"/>
      <c r="X395" s="223" t="s">
        <v>193</v>
      </c>
      <c r="Y395" s="214"/>
      <c r="Z395" s="214"/>
      <c r="AA395" s="214"/>
      <c r="AB395" s="214"/>
      <c r="AC395" s="214"/>
      <c r="AD395" s="214"/>
      <c r="AE395" s="214"/>
      <c r="AF395" s="214"/>
      <c r="AG395" s="214" t="s">
        <v>194</v>
      </c>
      <c r="AH395" s="214"/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21"/>
      <c r="B396" s="222"/>
      <c r="C396" s="271" t="s">
        <v>502</v>
      </c>
      <c r="D396" s="258"/>
      <c r="E396" s="259"/>
      <c r="F396" s="223"/>
      <c r="G396" s="223"/>
      <c r="H396" s="223"/>
      <c r="I396" s="223"/>
      <c r="J396" s="223"/>
      <c r="K396" s="223"/>
      <c r="L396" s="223"/>
      <c r="M396" s="223"/>
      <c r="N396" s="223"/>
      <c r="O396" s="223"/>
      <c r="P396" s="223"/>
      <c r="Q396" s="223"/>
      <c r="R396" s="223"/>
      <c r="S396" s="223"/>
      <c r="T396" s="223"/>
      <c r="U396" s="223"/>
      <c r="V396" s="223"/>
      <c r="W396" s="223"/>
      <c r="X396" s="223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198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21"/>
      <c r="B397" s="222"/>
      <c r="C397" s="271" t="s">
        <v>503</v>
      </c>
      <c r="D397" s="258"/>
      <c r="E397" s="259"/>
      <c r="F397" s="223"/>
      <c r="G397" s="223"/>
      <c r="H397" s="223"/>
      <c r="I397" s="223"/>
      <c r="J397" s="223"/>
      <c r="K397" s="223"/>
      <c r="L397" s="223"/>
      <c r="M397" s="223"/>
      <c r="N397" s="223"/>
      <c r="O397" s="223"/>
      <c r="P397" s="223"/>
      <c r="Q397" s="223"/>
      <c r="R397" s="223"/>
      <c r="S397" s="223"/>
      <c r="T397" s="223"/>
      <c r="U397" s="223"/>
      <c r="V397" s="223"/>
      <c r="W397" s="223"/>
      <c r="X397" s="223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198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1"/>
      <c r="B398" s="222"/>
      <c r="C398" s="271" t="s">
        <v>504</v>
      </c>
      <c r="D398" s="258"/>
      <c r="E398" s="259">
        <v>63.518590000000003</v>
      </c>
      <c r="F398" s="223"/>
      <c r="G398" s="223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198</v>
      </c>
      <c r="AH398" s="214">
        <v>5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>
        <v>50</v>
      </c>
      <c r="B399" s="232" t="s">
        <v>505</v>
      </c>
      <c r="C399" s="250" t="s">
        <v>506</v>
      </c>
      <c r="D399" s="233" t="s">
        <v>206</v>
      </c>
      <c r="E399" s="234">
        <v>8</v>
      </c>
      <c r="F399" s="235"/>
      <c r="G399" s="236">
        <f>ROUND(E399*F399,2)</f>
        <v>0</v>
      </c>
      <c r="H399" s="235"/>
      <c r="I399" s="236">
        <f>ROUND(E399*H399,2)</f>
        <v>0</v>
      </c>
      <c r="J399" s="235"/>
      <c r="K399" s="236">
        <f>ROUND(E399*J399,2)</f>
        <v>0</v>
      </c>
      <c r="L399" s="236">
        <v>21</v>
      </c>
      <c r="M399" s="236">
        <f>G399*(1+L399/100)</f>
        <v>0</v>
      </c>
      <c r="N399" s="236">
        <v>0</v>
      </c>
      <c r="O399" s="236">
        <f>ROUND(E399*N399,2)</f>
        <v>0</v>
      </c>
      <c r="P399" s="236">
        <v>0</v>
      </c>
      <c r="Q399" s="236">
        <f>ROUND(E399*P399,2)</f>
        <v>0</v>
      </c>
      <c r="R399" s="236"/>
      <c r="S399" s="236" t="s">
        <v>180</v>
      </c>
      <c r="T399" s="237" t="s">
        <v>146</v>
      </c>
      <c r="U399" s="223">
        <v>0</v>
      </c>
      <c r="V399" s="223">
        <f>ROUND(E399*U399,2)</f>
        <v>0</v>
      </c>
      <c r="W399" s="223"/>
      <c r="X399" s="223" t="s">
        <v>193</v>
      </c>
      <c r="Y399" s="214"/>
      <c r="Z399" s="214"/>
      <c r="AA399" s="214"/>
      <c r="AB399" s="214"/>
      <c r="AC399" s="214"/>
      <c r="AD399" s="214"/>
      <c r="AE399" s="214"/>
      <c r="AF399" s="214"/>
      <c r="AG399" s="214" t="s">
        <v>194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21"/>
      <c r="B400" s="222"/>
      <c r="C400" s="251" t="s">
        <v>507</v>
      </c>
      <c r="D400" s="239"/>
      <c r="E400" s="239"/>
      <c r="F400" s="239"/>
      <c r="G400" s="239"/>
      <c r="H400" s="223"/>
      <c r="I400" s="223"/>
      <c r="J400" s="223"/>
      <c r="K400" s="223"/>
      <c r="L400" s="223"/>
      <c r="M400" s="223"/>
      <c r="N400" s="223"/>
      <c r="O400" s="223"/>
      <c r="P400" s="223"/>
      <c r="Q400" s="223"/>
      <c r="R400" s="223"/>
      <c r="S400" s="223"/>
      <c r="T400" s="223"/>
      <c r="U400" s="223"/>
      <c r="V400" s="223"/>
      <c r="W400" s="223"/>
      <c r="X400" s="223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150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21"/>
      <c r="B401" s="222"/>
      <c r="C401" s="271" t="s">
        <v>444</v>
      </c>
      <c r="D401" s="258"/>
      <c r="E401" s="259"/>
      <c r="F401" s="223"/>
      <c r="G401" s="223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198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21"/>
      <c r="B402" s="222"/>
      <c r="C402" s="271" t="s">
        <v>446</v>
      </c>
      <c r="D402" s="258"/>
      <c r="E402" s="259">
        <v>8</v>
      </c>
      <c r="F402" s="223"/>
      <c r="G402" s="223"/>
      <c r="H402" s="223"/>
      <c r="I402" s="223"/>
      <c r="J402" s="223"/>
      <c r="K402" s="223"/>
      <c r="L402" s="223"/>
      <c r="M402" s="223"/>
      <c r="N402" s="223"/>
      <c r="O402" s="223"/>
      <c r="P402" s="223"/>
      <c r="Q402" s="223"/>
      <c r="R402" s="223"/>
      <c r="S402" s="223"/>
      <c r="T402" s="223"/>
      <c r="U402" s="223"/>
      <c r="V402" s="223"/>
      <c r="W402" s="223"/>
      <c r="X402" s="223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198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x14ac:dyDescent="0.2">
      <c r="A403" s="225" t="s">
        <v>140</v>
      </c>
      <c r="B403" s="226" t="s">
        <v>83</v>
      </c>
      <c r="C403" s="249" t="s">
        <v>84</v>
      </c>
      <c r="D403" s="227"/>
      <c r="E403" s="228"/>
      <c r="F403" s="229"/>
      <c r="G403" s="229">
        <f>SUMIF(AG404:AG409,"&lt;&gt;NOR",G404:G409)</f>
        <v>0</v>
      </c>
      <c r="H403" s="229"/>
      <c r="I403" s="229">
        <f>SUM(I404:I409)</f>
        <v>0</v>
      </c>
      <c r="J403" s="229"/>
      <c r="K403" s="229">
        <f>SUM(K404:K409)</f>
        <v>0</v>
      </c>
      <c r="L403" s="229"/>
      <c r="M403" s="229">
        <f>SUM(M404:M409)</f>
        <v>0</v>
      </c>
      <c r="N403" s="229"/>
      <c r="O403" s="229">
        <f>SUM(O404:O409)</f>
        <v>0.01</v>
      </c>
      <c r="P403" s="229"/>
      <c r="Q403" s="229">
        <f>SUM(Q404:Q409)</f>
        <v>0</v>
      </c>
      <c r="R403" s="229"/>
      <c r="S403" s="229"/>
      <c r="T403" s="230"/>
      <c r="U403" s="224"/>
      <c r="V403" s="224">
        <f>SUM(V404:V409)</f>
        <v>3.69</v>
      </c>
      <c r="W403" s="224"/>
      <c r="X403" s="224"/>
      <c r="AG403" t="s">
        <v>141</v>
      </c>
    </row>
    <row r="404" spans="1:60" ht="22.5" outlineLevel="1" x14ac:dyDescent="0.2">
      <c r="A404" s="231">
        <v>51</v>
      </c>
      <c r="B404" s="232" t="s">
        <v>508</v>
      </c>
      <c r="C404" s="250" t="s">
        <v>509</v>
      </c>
      <c r="D404" s="233" t="s">
        <v>191</v>
      </c>
      <c r="E404" s="234">
        <v>0.09</v>
      </c>
      <c r="F404" s="235"/>
      <c r="G404" s="236">
        <f>ROUND(E404*F404,2)</f>
        <v>0</v>
      </c>
      <c r="H404" s="235"/>
      <c r="I404" s="236">
        <f>ROUND(E404*H404,2)</f>
        <v>0</v>
      </c>
      <c r="J404" s="235"/>
      <c r="K404" s="236">
        <f>ROUND(E404*J404,2)</f>
        <v>0</v>
      </c>
      <c r="L404" s="236">
        <v>21</v>
      </c>
      <c r="M404" s="236">
        <f>G404*(1+L404/100)</f>
        <v>0</v>
      </c>
      <c r="N404" s="236">
        <v>7.4260000000000007E-2</v>
      </c>
      <c r="O404" s="236">
        <f>ROUND(E404*N404,2)</f>
        <v>0.01</v>
      </c>
      <c r="P404" s="236">
        <v>0</v>
      </c>
      <c r="Q404" s="236">
        <f>ROUND(E404*P404,2)</f>
        <v>0</v>
      </c>
      <c r="R404" s="236" t="s">
        <v>261</v>
      </c>
      <c r="S404" s="236" t="s">
        <v>145</v>
      </c>
      <c r="T404" s="237" t="s">
        <v>145</v>
      </c>
      <c r="U404" s="223">
        <v>0.373</v>
      </c>
      <c r="V404" s="223">
        <f>ROUND(E404*U404,2)</f>
        <v>0.03</v>
      </c>
      <c r="W404" s="223"/>
      <c r="X404" s="223" t="s">
        <v>193</v>
      </c>
      <c r="Y404" s="214"/>
      <c r="Z404" s="214"/>
      <c r="AA404" s="214"/>
      <c r="AB404" s="214"/>
      <c r="AC404" s="214"/>
      <c r="AD404" s="214"/>
      <c r="AE404" s="214"/>
      <c r="AF404" s="214"/>
      <c r="AG404" s="214" t="s">
        <v>194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ht="22.5" outlineLevel="1" x14ac:dyDescent="0.2">
      <c r="A405" s="221"/>
      <c r="B405" s="222"/>
      <c r="C405" s="270" t="s">
        <v>510</v>
      </c>
      <c r="D405" s="268"/>
      <c r="E405" s="268"/>
      <c r="F405" s="268"/>
      <c r="G405" s="268"/>
      <c r="H405" s="223"/>
      <c r="I405" s="223"/>
      <c r="J405" s="223"/>
      <c r="K405" s="223"/>
      <c r="L405" s="223"/>
      <c r="M405" s="223"/>
      <c r="N405" s="223"/>
      <c r="O405" s="223"/>
      <c r="P405" s="223"/>
      <c r="Q405" s="223"/>
      <c r="R405" s="223"/>
      <c r="S405" s="223"/>
      <c r="T405" s="223"/>
      <c r="U405" s="223"/>
      <c r="V405" s="223"/>
      <c r="W405" s="223"/>
      <c r="X405" s="223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196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38" t="str">
        <f>C405</f>
        <v>na zdivu jako podklad např. pod izolaci, na parapetech z prefabrikovaných dílců, pod oplechování apod., vodorovný nebo ve spádu do 15°, hlazený dřevěným hladítkem,</v>
      </c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21"/>
      <c r="B406" s="222"/>
      <c r="C406" s="271" t="s">
        <v>305</v>
      </c>
      <c r="D406" s="258"/>
      <c r="E406" s="259"/>
      <c r="F406" s="223"/>
      <c r="G406" s="223"/>
      <c r="H406" s="223"/>
      <c r="I406" s="223"/>
      <c r="J406" s="223"/>
      <c r="K406" s="223"/>
      <c r="L406" s="223"/>
      <c r="M406" s="223"/>
      <c r="N406" s="223"/>
      <c r="O406" s="223"/>
      <c r="P406" s="223"/>
      <c r="Q406" s="223"/>
      <c r="R406" s="223"/>
      <c r="S406" s="223"/>
      <c r="T406" s="223"/>
      <c r="U406" s="223"/>
      <c r="V406" s="223"/>
      <c r="W406" s="223"/>
      <c r="X406" s="223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198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21"/>
      <c r="B407" s="222"/>
      <c r="C407" s="271" t="s">
        <v>511</v>
      </c>
      <c r="D407" s="258"/>
      <c r="E407" s="259">
        <v>0.09</v>
      </c>
      <c r="F407" s="223"/>
      <c r="G407" s="223"/>
      <c r="H407" s="223"/>
      <c r="I407" s="223"/>
      <c r="J407" s="223"/>
      <c r="K407" s="223"/>
      <c r="L407" s="223"/>
      <c r="M407" s="223"/>
      <c r="N407" s="223"/>
      <c r="O407" s="223"/>
      <c r="P407" s="223"/>
      <c r="Q407" s="223"/>
      <c r="R407" s="223"/>
      <c r="S407" s="223"/>
      <c r="T407" s="223"/>
      <c r="U407" s="223"/>
      <c r="V407" s="223"/>
      <c r="W407" s="223"/>
      <c r="X407" s="223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198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>
        <v>52</v>
      </c>
      <c r="B408" s="232" t="s">
        <v>512</v>
      </c>
      <c r="C408" s="250" t="s">
        <v>513</v>
      </c>
      <c r="D408" s="233" t="s">
        <v>191</v>
      </c>
      <c r="E408" s="234">
        <v>28.125</v>
      </c>
      <c r="F408" s="235"/>
      <c r="G408" s="236">
        <f>ROUND(E408*F408,2)</f>
        <v>0</v>
      </c>
      <c r="H408" s="235"/>
      <c r="I408" s="236">
        <f>ROUND(E408*H408,2)</f>
        <v>0</v>
      </c>
      <c r="J408" s="235"/>
      <c r="K408" s="236">
        <f>ROUND(E408*J408,2)</f>
        <v>0</v>
      </c>
      <c r="L408" s="236">
        <v>21</v>
      </c>
      <c r="M408" s="236">
        <f>G408*(1+L408/100)</f>
        <v>0</v>
      </c>
      <c r="N408" s="236">
        <v>0</v>
      </c>
      <c r="O408" s="236">
        <f>ROUND(E408*N408,2)</f>
        <v>0</v>
      </c>
      <c r="P408" s="236">
        <v>0</v>
      </c>
      <c r="Q408" s="236">
        <f>ROUND(E408*P408,2)</f>
        <v>0</v>
      </c>
      <c r="R408" s="236" t="s">
        <v>261</v>
      </c>
      <c r="S408" s="236" t="s">
        <v>145</v>
      </c>
      <c r="T408" s="237" t="s">
        <v>145</v>
      </c>
      <c r="U408" s="223">
        <v>0.13</v>
      </c>
      <c r="V408" s="223">
        <f>ROUND(E408*U408,2)</f>
        <v>3.66</v>
      </c>
      <c r="W408" s="223"/>
      <c r="X408" s="223" t="s">
        <v>193</v>
      </c>
      <c r="Y408" s="214"/>
      <c r="Z408" s="214"/>
      <c r="AA408" s="214"/>
      <c r="AB408" s="214"/>
      <c r="AC408" s="214"/>
      <c r="AD408" s="214"/>
      <c r="AE408" s="214"/>
      <c r="AF408" s="214"/>
      <c r="AG408" s="214" t="s">
        <v>194</v>
      </c>
      <c r="AH408" s="214"/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21"/>
      <c r="B409" s="222"/>
      <c r="C409" s="271" t="s">
        <v>268</v>
      </c>
      <c r="D409" s="258"/>
      <c r="E409" s="259">
        <v>28.125</v>
      </c>
      <c r="F409" s="223"/>
      <c r="G409" s="223"/>
      <c r="H409" s="223"/>
      <c r="I409" s="223"/>
      <c r="J409" s="223"/>
      <c r="K409" s="223"/>
      <c r="L409" s="223"/>
      <c r="M409" s="223"/>
      <c r="N409" s="223"/>
      <c r="O409" s="223"/>
      <c r="P409" s="223"/>
      <c r="Q409" s="223"/>
      <c r="R409" s="223"/>
      <c r="S409" s="223"/>
      <c r="T409" s="223"/>
      <c r="U409" s="223"/>
      <c r="V409" s="223"/>
      <c r="W409" s="223"/>
      <c r="X409" s="223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198</v>
      </c>
      <c r="AH409" s="214">
        <v>5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x14ac:dyDescent="0.2">
      <c r="A410" s="225" t="s">
        <v>140</v>
      </c>
      <c r="B410" s="226" t="s">
        <v>85</v>
      </c>
      <c r="C410" s="249" t="s">
        <v>86</v>
      </c>
      <c r="D410" s="227"/>
      <c r="E410" s="228"/>
      <c r="F410" s="229"/>
      <c r="G410" s="229">
        <f>SUMIF(AG411:AG414,"&lt;&gt;NOR",G411:G414)</f>
        <v>0</v>
      </c>
      <c r="H410" s="229"/>
      <c r="I410" s="229">
        <f>SUM(I411:I414)</f>
        <v>0</v>
      </c>
      <c r="J410" s="229"/>
      <c r="K410" s="229">
        <f>SUM(K411:K414)</f>
        <v>0</v>
      </c>
      <c r="L410" s="229"/>
      <c r="M410" s="229">
        <f>SUM(M411:M414)</f>
        <v>0</v>
      </c>
      <c r="N410" s="229"/>
      <c r="O410" s="229">
        <f>SUM(O411:O414)</f>
        <v>0.01</v>
      </c>
      <c r="P410" s="229"/>
      <c r="Q410" s="229">
        <f>SUM(Q411:Q414)</f>
        <v>0</v>
      </c>
      <c r="R410" s="229"/>
      <c r="S410" s="229"/>
      <c r="T410" s="230"/>
      <c r="U410" s="224"/>
      <c r="V410" s="224">
        <f>SUM(V411:V414)</f>
        <v>0.32</v>
      </c>
      <c r="W410" s="224"/>
      <c r="X410" s="224"/>
      <c r="AG410" t="s">
        <v>141</v>
      </c>
    </row>
    <row r="411" spans="1:60" outlineLevel="1" x14ac:dyDescent="0.2">
      <c r="A411" s="231">
        <v>53</v>
      </c>
      <c r="B411" s="232" t="s">
        <v>514</v>
      </c>
      <c r="C411" s="250" t="s">
        <v>515</v>
      </c>
      <c r="D411" s="233" t="s">
        <v>206</v>
      </c>
      <c r="E411" s="234">
        <v>0.9</v>
      </c>
      <c r="F411" s="235"/>
      <c r="G411" s="236">
        <f>ROUND(E411*F411,2)</f>
        <v>0</v>
      </c>
      <c r="H411" s="235"/>
      <c r="I411" s="236">
        <f>ROUND(E411*H411,2)</f>
        <v>0</v>
      </c>
      <c r="J411" s="235"/>
      <c r="K411" s="236">
        <f>ROUND(E411*J411,2)</f>
        <v>0</v>
      </c>
      <c r="L411" s="236">
        <v>21</v>
      </c>
      <c r="M411" s="236">
        <f>G411*(1+L411/100)</f>
        <v>0</v>
      </c>
      <c r="N411" s="236">
        <v>6.6499999999999997E-3</v>
      </c>
      <c r="O411" s="236">
        <f>ROUND(E411*N411,2)</f>
        <v>0.01</v>
      </c>
      <c r="P411" s="236">
        <v>0</v>
      </c>
      <c r="Q411" s="236">
        <f>ROUND(E411*P411,2)</f>
        <v>0</v>
      </c>
      <c r="R411" s="236" t="s">
        <v>261</v>
      </c>
      <c r="S411" s="236" t="s">
        <v>145</v>
      </c>
      <c r="T411" s="237" t="s">
        <v>145</v>
      </c>
      <c r="U411" s="223">
        <v>0.35499999999999998</v>
      </c>
      <c r="V411" s="223">
        <f>ROUND(E411*U411,2)</f>
        <v>0.32</v>
      </c>
      <c r="W411" s="223"/>
      <c r="X411" s="223" t="s">
        <v>193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194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21"/>
      <c r="B412" s="222"/>
      <c r="C412" s="270" t="s">
        <v>516</v>
      </c>
      <c r="D412" s="268"/>
      <c r="E412" s="268"/>
      <c r="F412" s="268"/>
      <c r="G412" s="268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196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38" t="str">
        <f>C412</f>
        <v>na montážní pěnu, zapravení omítky pod parapetem, těsnění spáry mezi parapetem a rámem okna, dodávka silikonu.</v>
      </c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21"/>
      <c r="B413" s="222"/>
      <c r="C413" s="271" t="s">
        <v>305</v>
      </c>
      <c r="D413" s="258"/>
      <c r="E413" s="259"/>
      <c r="F413" s="223"/>
      <c r="G413" s="223"/>
      <c r="H413" s="223"/>
      <c r="I413" s="223"/>
      <c r="J413" s="223"/>
      <c r="K413" s="223"/>
      <c r="L413" s="223"/>
      <c r="M413" s="223"/>
      <c r="N413" s="223"/>
      <c r="O413" s="223"/>
      <c r="P413" s="223"/>
      <c r="Q413" s="223"/>
      <c r="R413" s="223"/>
      <c r="S413" s="223"/>
      <c r="T413" s="223"/>
      <c r="U413" s="223"/>
      <c r="V413" s="223"/>
      <c r="W413" s="223"/>
      <c r="X413" s="223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198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21"/>
      <c r="B414" s="222"/>
      <c r="C414" s="271" t="s">
        <v>517</v>
      </c>
      <c r="D414" s="258"/>
      <c r="E414" s="259">
        <v>0.9</v>
      </c>
      <c r="F414" s="223"/>
      <c r="G414" s="223"/>
      <c r="H414" s="223"/>
      <c r="I414" s="223"/>
      <c r="J414" s="223"/>
      <c r="K414" s="223"/>
      <c r="L414" s="223"/>
      <c r="M414" s="223"/>
      <c r="N414" s="223"/>
      <c r="O414" s="223"/>
      <c r="P414" s="223"/>
      <c r="Q414" s="223"/>
      <c r="R414" s="223"/>
      <c r="S414" s="223"/>
      <c r="T414" s="223"/>
      <c r="U414" s="223"/>
      <c r="V414" s="223"/>
      <c r="W414" s="223"/>
      <c r="X414" s="223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198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x14ac:dyDescent="0.2">
      <c r="A415" s="225" t="s">
        <v>140</v>
      </c>
      <c r="B415" s="226" t="s">
        <v>87</v>
      </c>
      <c r="C415" s="249" t="s">
        <v>88</v>
      </c>
      <c r="D415" s="227"/>
      <c r="E415" s="228"/>
      <c r="F415" s="229"/>
      <c r="G415" s="229">
        <f>SUMIF(AG416:AG426,"&lt;&gt;NOR",G416:G426)</f>
        <v>0</v>
      </c>
      <c r="H415" s="229"/>
      <c r="I415" s="229">
        <f>SUM(I416:I426)</f>
        <v>0</v>
      </c>
      <c r="J415" s="229"/>
      <c r="K415" s="229">
        <f>SUM(K416:K426)</f>
        <v>0</v>
      </c>
      <c r="L415" s="229"/>
      <c r="M415" s="229">
        <f>SUM(M416:M426)</f>
        <v>0</v>
      </c>
      <c r="N415" s="229"/>
      <c r="O415" s="229">
        <f>SUM(O416:O426)</f>
        <v>6.58</v>
      </c>
      <c r="P415" s="229"/>
      <c r="Q415" s="229">
        <f>SUM(Q416:Q426)</f>
        <v>0</v>
      </c>
      <c r="R415" s="229"/>
      <c r="S415" s="229"/>
      <c r="T415" s="230"/>
      <c r="U415" s="224"/>
      <c r="V415" s="224">
        <f>SUM(V416:V426)</f>
        <v>7.64</v>
      </c>
      <c r="W415" s="224"/>
      <c r="X415" s="224"/>
      <c r="AG415" t="s">
        <v>141</v>
      </c>
    </row>
    <row r="416" spans="1:60" ht="22.5" outlineLevel="1" x14ac:dyDescent="0.2">
      <c r="A416" s="231">
        <v>54</v>
      </c>
      <c r="B416" s="232" t="s">
        <v>518</v>
      </c>
      <c r="C416" s="250" t="s">
        <v>519</v>
      </c>
      <c r="D416" s="233" t="s">
        <v>206</v>
      </c>
      <c r="E416" s="234">
        <v>52.38</v>
      </c>
      <c r="F416" s="235"/>
      <c r="G416" s="236">
        <f>ROUND(E416*F416,2)</f>
        <v>0</v>
      </c>
      <c r="H416" s="235"/>
      <c r="I416" s="236">
        <f>ROUND(E416*H416,2)</f>
        <v>0</v>
      </c>
      <c r="J416" s="235"/>
      <c r="K416" s="236">
        <f>ROUND(E416*J416,2)</f>
        <v>0</v>
      </c>
      <c r="L416" s="236">
        <v>21</v>
      </c>
      <c r="M416" s="236">
        <f>G416*(1+L416/100)</f>
        <v>0</v>
      </c>
      <c r="N416" s="236">
        <v>0.10249999999999999</v>
      </c>
      <c r="O416" s="236">
        <f>ROUND(E416*N416,2)</f>
        <v>5.37</v>
      </c>
      <c r="P416" s="236">
        <v>0</v>
      </c>
      <c r="Q416" s="236">
        <f>ROUND(E416*P416,2)</f>
        <v>0</v>
      </c>
      <c r="R416" s="236" t="s">
        <v>192</v>
      </c>
      <c r="S416" s="236" t="s">
        <v>145</v>
      </c>
      <c r="T416" s="237" t="s">
        <v>145</v>
      </c>
      <c r="U416" s="223">
        <v>0.14000000000000001</v>
      </c>
      <c r="V416" s="223">
        <f>ROUND(E416*U416,2)</f>
        <v>7.33</v>
      </c>
      <c r="W416" s="223"/>
      <c r="X416" s="223" t="s">
        <v>193</v>
      </c>
      <c r="Y416" s="214"/>
      <c r="Z416" s="214"/>
      <c r="AA416" s="214"/>
      <c r="AB416" s="214"/>
      <c r="AC416" s="214"/>
      <c r="AD416" s="214"/>
      <c r="AE416" s="214"/>
      <c r="AF416" s="214"/>
      <c r="AG416" s="214" t="s">
        <v>194</v>
      </c>
      <c r="AH416" s="214"/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21"/>
      <c r="B417" s="222"/>
      <c r="C417" s="270" t="s">
        <v>520</v>
      </c>
      <c r="D417" s="268"/>
      <c r="E417" s="268"/>
      <c r="F417" s="268"/>
      <c r="G417" s="268"/>
      <c r="H417" s="223"/>
      <c r="I417" s="223"/>
      <c r="J417" s="223"/>
      <c r="K417" s="223"/>
      <c r="L417" s="223"/>
      <c r="M417" s="223"/>
      <c r="N417" s="223"/>
      <c r="O417" s="223"/>
      <c r="P417" s="223"/>
      <c r="Q417" s="223"/>
      <c r="R417" s="223"/>
      <c r="S417" s="223"/>
      <c r="T417" s="223"/>
      <c r="U417" s="223"/>
      <c r="V417" s="223"/>
      <c r="W417" s="223"/>
      <c r="X417" s="223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196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21"/>
      <c r="B418" s="222"/>
      <c r="C418" s="271" t="s">
        <v>214</v>
      </c>
      <c r="D418" s="258"/>
      <c r="E418" s="259"/>
      <c r="F418" s="223"/>
      <c r="G418" s="223"/>
      <c r="H418" s="223"/>
      <c r="I418" s="223"/>
      <c r="J418" s="223"/>
      <c r="K418" s="223"/>
      <c r="L418" s="223"/>
      <c r="M418" s="223"/>
      <c r="N418" s="223"/>
      <c r="O418" s="223"/>
      <c r="P418" s="223"/>
      <c r="Q418" s="223"/>
      <c r="R418" s="223"/>
      <c r="S418" s="223"/>
      <c r="T418" s="223"/>
      <c r="U418" s="223"/>
      <c r="V418" s="223"/>
      <c r="W418" s="223"/>
      <c r="X418" s="223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198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21"/>
      <c r="B419" s="222"/>
      <c r="C419" s="271" t="s">
        <v>521</v>
      </c>
      <c r="D419" s="258"/>
      <c r="E419" s="259">
        <v>52.38</v>
      </c>
      <c r="F419" s="223"/>
      <c r="G419" s="223"/>
      <c r="H419" s="223"/>
      <c r="I419" s="223"/>
      <c r="J419" s="223"/>
      <c r="K419" s="223"/>
      <c r="L419" s="223"/>
      <c r="M419" s="223"/>
      <c r="N419" s="223"/>
      <c r="O419" s="223"/>
      <c r="P419" s="223"/>
      <c r="Q419" s="223"/>
      <c r="R419" s="223"/>
      <c r="S419" s="223"/>
      <c r="T419" s="223"/>
      <c r="U419" s="223"/>
      <c r="V419" s="223"/>
      <c r="W419" s="223"/>
      <c r="X419" s="223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198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31">
        <v>55</v>
      </c>
      <c r="B420" s="232" t="s">
        <v>522</v>
      </c>
      <c r="C420" s="250" t="s">
        <v>523</v>
      </c>
      <c r="D420" s="233" t="s">
        <v>206</v>
      </c>
      <c r="E420" s="234">
        <v>9.6300000000000008</v>
      </c>
      <c r="F420" s="235"/>
      <c r="G420" s="236">
        <f>ROUND(E420*F420,2)</f>
        <v>0</v>
      </c>
      <c r="H420" s="235"/>
      <c r="I420" s="236">
        <f>ROUND(E420*H420,2)</f>
        <v>0</v>
      </c>
      <c r="J420" s="235"/>
      <c r="K420" s="236">
        <f>ROUND(E420*J420,2)</f>
        <v>0</v>
      </c>
      <c r="L420" s="236">
        <v>21</v>
      </c>
      <c r="M420" s="236">
        <f>G420*(1+L420/100)</f>
        <v>0</v>
      </c>
      <c r="N420" s="236">
        <v>0</v>
      </c>
      <c r="O420" s="236">
        <f>ROUND(E420*N420,2)</f>
        <v>0</v>
      </c>
      <c r="P420" s="236">
        <v>0</v>
      </c>
      <c r="Q420" s="236">
        <f>ROUND(E420*P420,2)</f>
        <v>0</v>
      </c>
      <c r="R420" s="236" t="s">
        <v>192</v>
      </c>
      <c r="S420" s="236" t="s">
        <v>145</v>
      </c>
      <c r="T420" s="237" t="s">
        <v>145</v>
      </c>
      <c r="U420" s="223">
        <v>3.2000000000000001E-2</v>
      </c>
      <c r="V420" s="223">
        <f>ROUND(E420*U420,2)</f>
        <v>0.31</v>
      </c>
      <c r="W420" s="223"/>
      <c r="X420" s="223" t="s">
        <v>193</v>
      </c>
      <c r="Y420" s="214"/>
      <c r="Z420" s="214"/>
      <c r="AA420" s="214"/>
      <c r="AB420" s="214"/>
      <c r="AC420" s="214"/>
      <c r="AD420" s="214"/>
      <c r="AE420" s="214"/>
      <c r="AF420" s="214"/>
      <c r="AG420" s="214" t="s">
        <v>194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21"/>
      <c r="B421" s="222"/>
      <c r="C421" s="270" t="s">
        <v>524</v>
      </c>
      <c r="D421" s="268"/>
      <c r="E421" s="268"/>
      <c r="F421" s="268"/>
      <c r="G421" s="268"/>
      <c r="H421" s="223"/>
      <c r="I421" s="223"/>
      <c r="J421" s="223"/>
      <c r="K421" s="223"/>
      <c r="L421" s="223"/>
      <c r="M421" s="223"/>
      <c r="N421" s="223"/>
      <c r="O421" s="223"/>
      <c r="P421" s="223"/>
      <c r="Q421" s="223"/>
      <c r="R421" s="223"/>
      <c r="S421" s="223"/>
      <c r="T421" s="223"/>
      <c r="U421" s="223"/>
      <c r="V421" s="223"/>
      <c r="W421" s="223"/>
      <c r="X421" s="223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196</v>
      </c>
      <c r="AH421" s="214"/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21"/>
      <c r="B422" s="222"/>
      <c r="C422" s="271" t="s">
        <v>525</v>
      </c>
      <c r="D422" s="258"/>
      <c r="E422" s="259"/>
      <c r="F422" s="223"/>
      <c r="G422" s="223"/>
      <c r="H422" s="223"/>
      <c r="I422" s="223"/>
      <c r="J422" s="223"/>
      <c r="K422" s="223"/>
      <c r="L422" s="223"/>
      <c r="M422" s="223"/>
      <c r="N422" s="223"/>
      <c r="O422" s="223"/>
      <c r="P422" s="223"/>
      <c r="Q422" s="223"/>
      <c r="R422" s="223"/>
      <c r="S422" s="223"/>
      <c r="T422" s="223"/>
      <c r="U422" s="223"/>
      <c r="V422" s="223"/>
      <c r="W422" s="223"/>
      <c r="X422" s="223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198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21"/>
      <c r="B423" s="222"/>
      <c r="C423" s="271" t="s">
        <v>526</v>
      </c>
      <c r="D423" s="258"/>
      <c r="E423" s="259">
        <v>9.6300000000000008</v>
      </c>
      <c r="F423" s="223"/>
      <c r="G423" s="223"/>
      <c r="H423" s="223"/>
      <c r="I423" s="223"/>
      <c r="J423" s="223"/>
      <c r="K423" s="223"/>
      <c r="L423" s="223"/>
      <c r="M423" s="223"/>
      <c r="N423" s="223"/>
      <c r="O423" s="223"/>
      <c r="P423" s="223"/>
      <c r="Q423" s="223"/>
      <c r="R423" s="223"/>
      <c r="S423" s="223"/>
      <c r="T423" s="223"/>
      <c r="U423" s="223"/>
      <c r="V423" s="223"/>
      <c r="W423" s="223"/>
      <c r="X423" s="223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198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31">
        <v>56</v>
      </c>
      <c r="B424" s="232" t="s">
        <v>527</v>
      </c>
      <c r="C424" s="250" t="s">
        <v>528</v>
      </c>
      <c r="D424" s="233" t="s">
        <v>529</v>
      </c>
      <c r="E424" s="234">
        <v>55</v>
      </c>
      <c r="F424" s="235"/>
      <c r="G424" s="236">
        <f>ROUND(E424*F424,2)</f>
        <v>0</v>
      </c>
      <c r="H424" s="235"/>
      <c r="I424" s="236">
        <f>ROUND(E424*H424,2)</f>
        <v>0</v>
      </c>
      <c r="J424" s="235"/>
      <c r="K424" s="236">
        <f>ROUND(E424*J424,2)</f>
        <v>0</v>
      </c>
      <c r="L424" s="236">
        <v>21</v>
      </c>
      <c r="M424" s="236">
        <f>G424*(1+L424/100)</f>
        <v>0</v>
      </c>
      <c r="N424" s="236">
        <v>2.1999999999999999E-2</v>
      </c>
      <c r="O424" s="236">
        <f>ROUND(E424*N424,2)</f>
        <v>1.21</v>
      </c>
      <c r="P424" s="236">
        <v>0</v>
      </c>
      <c r="Q424" s="236">
        <f>ROUND(E424*P424,2)</f>
        <v>0</v>
      </c>
      <c r="R424" s="236" t="s">
        <v>255</v>
      </c>
      <c r="S424" s="236" t="s">
        <v>145</v>
      </c>
      <c r="T424" s="237" t="s">
        <v>145</v>
      </c>
      <c r="U424" s="223">
        <v>0</v>
      </c>
      <c r="V424" s="223">
        <f>ROUND(E424*U424,2)</f>
        <v>0</v>
      </c>
      <c r="W424" s="223"/>
      <c r="X424" s="223" t="s">
        <v>256</v>
      </c>
      <c r="Y424" s="214"/>
      <c r="Z424" s="214"/>
      <c r="AA424" s="214"/>
      <c r="AB424" s="214"/>
      <c r="AC424" s="214"/>
      <c r="AD424" s="214"/>
      <c r="AE424" s="214"/>
      <c r="AF424" s="214"/>
      <c r="AG424" s="214" t="s">
        <v>257</v>
      </c>
      <c r="AH424" s="214"/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21"/>
      <c r="B425" s="222"/>
      <c r="C425" s="271" t="s">
        <v>530</v>
      </c>
      <c r="D425" s="258"/>
      <c r="E425" s="259">
        <v>52.38</v>
      </c>
      <c r="F425" s="223"/>
      <c r="G425" s="223"/>
      <c r="H425" s="223"/>
      <c r="I425" s="223"/>
      <c r="J425" s="223"/>
      <c r="K425" s="223"/>
      <c r="L425" s="223"/>
      <c r="M425" s="223"/>
      <c r="N425" s="223"/>
      <c r="O425" s="223"/>
      <c r="P425" s="223"/>
      <c r="Q425" s="223"/>
      <c r="R425" s="223"/>
      <c r="S425" s="223"/>
      <c r="T425" s="223"/>
      <c r="U425" s="223"/>
      <c r="V425" s="223"/>
      <c r="W425" s="223"/>
      <c r="X425" s="223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198</v>
      </c>
      <c r="AH425" s="214">
        <v>5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21"/>
      <c r="B426" s="222"/>
      <c r="C426" s="271" t="s">
        <v>531</v>
      </c>
      <c r="D426" s="258"/>
      <c r="E426" s="259">
        <v>2.62</v>
      </c>
      <c r="F426" s="223"/>
      <c r="G426" s="223"/>
      <c r="H426" s="223"/>
      <c r="I426" s="223"/>
      <c r="J426" s="223"/>
      <c r="K426" s="223"/>
      <c r="L426" s="223"/>
      <c r="M426" s="223"/>
      <c r="N426" s="223"/>
      <c r="O426" s="223"/>
      <c r="P426" s="223"/>
      <c r="Q426" s="223"/>
      <c r="R426" s="223"/>
      <c r="S426" s="223"/>
      <c r="T426" s="223"/>
      <c r="U426" s="223"/>
      <c r="V426" s="223"/>
      <c r="W426" s="223"/>
      <c r="X426" s="223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198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x14ac:dyDescent="0.2">
      <c r="A427" s="225" t="s">
        <v>140</v>
      </c>
      <c r="B427" s="226" t="s">
        <v>89</v>
      </c>
      <c r="C427" s="249" t="s">
        <v>90</v>
      </c>
      <c r="D427" s="227"/>
      <c r="E427" s="228"/>
      <c r="F427" s="229"/>
      <c r="G427" s="229">
        <f>SUMIF(AG428:AG443,"&lt;&gt;NOR",G428:G443)</f>
        <v>0</v>
      </c>
      <c r="H427" s="229"/>
      <c r="I427" s="229">
        <f>SUM(I428:I443)</f>
        <v>0</v>
      </c>
      <c r="J427" s="229"/>
      <c r="K427" s="229">
        <f>SUM(K428:K443)</f>
        <v>0</v>
      </c>
      <c r="L427" s="229"/>
      <c r="M427" s="229">
        <f>SUM(M428:M443)</f>
        <v>0</v>
      </c>
      <c r="N427" s="229"/>
      <c r="O427" s="229">
        <f>SUM(O428:O443)</f>
        <v>13.23</v>
      </c>
      <c r="P427" s="229"/>
      <c r="Q427" s="229">
        <f>SUM(Q428:Q443)</f>
        <v>0</v>
      </c>
      <c r="R427" s="229"/>
      <c r="S427" s="229"/>
      <c r="T427" s="230"/>
      <c r="U427" s="224"/>
      <c r="V427" s="224">
        <f>SUM(V428:V443)</f>
        <v>161.48999999999998</v>
      </c>
      <c r="W427" s="224"/>
      <c r="X427" s="224"/>
      <c r="AG427" t="s">
        <v>141</v>
      </c>
    </row>
    <row r="428" spans="1:60" ht="22.5" outlineLevel="1" x14ac:dyDescent="0.2">
      <c r="A428" s="231">
        <v>57</v>
      </c>
      <c r="B428" s="232" t="s">
        <v>532</v>
      </c>
      <c r="C428" s="250" t="s">
        <v>533</v>
      </c>
      <c r="D428" s="233" t="s">
        <v>191</v>
      </c>
      <c r="E428" s="234">
        <v>658.95</v>
      </c>
      <c r="F428" s="235"/>
      <c r="G428" s="236">
        <f>ROUND(E428*F428,2)</f>
        <v>0</v>
      </c>
      <c r="H428" s="235"/>
      <c r="I428" s="236">
        <f>ROUND(E428*H428,2)</f>
        <v>0</v>
      </c>
      <c r="J428" s="235"/>
      <c r="K428" s="236">
        <f>ROUND(E428*J428,2)</f>
        <v>0</v>
      </c>
      <c r="L428" s="236">
        <v>21</v>
      </c>
      <c r="M428" s="236">
        <f>G428*(1+L428/100)</f>
        <v>0</v>
      </c>
      <c r="N428" s="236">
        <v>1.8380000000000001E-2</v>
      </c>
      <c r="O428" s="236">
        <f>ROUND(E428*N428,2)</f>
        <v>12.11</v>
      </c>
      <c r="P428" s="236">
        <v>0</v>
      </c>
      <c r="Q428" s="236">
        <f>ROUND(E428*P428,2)</f>
        <v>0</v>
      </c>
      <c r="R428" s="236" t="s">
        <v>534</v>
      </c>
      <c r="S428" s="236" t="s">
        <v>145</v>
      </c>
      <c r="T428" s="237" t="s">
        <v>145</v>
      </c>
      <c r="U428" s="223">
        <v>0.13</v>
      </c>
      <c r="V428" s="223">
        <f>ROUND(E428*U428,2)</f>
        <v>85.66</v>
      </c>
      <c r="W428" s="223"/>
      <c r="X428" s="223" t="s">
        <v>193</v>
      </c>
      <c r="Y428" s="214"/>
      <c r="Z428" s="214"/>
      <c r="AA428" s="214"/>
      <c r="AB428" s="214"/>
      <c r="AC428" s="214"/>
      <c r="AD428" s="214"/>
      <c r="AE428" s="214"/>
      <c r="AF428" s="214"/>
      <c r="AG428" s="214" t="s">
        <v>194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21"/>
      <c r="B429" s="222"/>
      <c r="C429" s="251" t="s">
        <v>535</v>
      </c>
      <c r="D429" s="239"/>
      <c r="E429" s="239"/>
      <c r="F429" s="239"/>
      <c r="G429" s="239"/>
      <c r="H429" s="223"/>
      <c r="I429" s="223"/>
      <c r="J429" s="223"/>
      <c r="K429" s="223"/>
      <c r="L429" s="223"/>
      <c r="M429" s="223"/>
      <c r="N429" s="223"/>
      <c r="O429" s="223"/>
      <c r="P429" s="223"/>
      <c r="Q429" s="223"/>
      <c r="R429" s="223"/>
      <c r="S429" s="223"/>
      <c r="T429" s="223"/>
      <c r="U429" s="223"/>
      <c r="V429" s="223"/>
      <c r="W429" s="223"/>
      <c r="X429" s="223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150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21"/>
      <c r="B430" s="222"/>
      <c r="C430" s="271" t="s">
        <v>344</v>
      </c>
      <c r="D430" s="258"/>
      <c r="E430" s="259"/>
      <c r="F430" s="223"/>
      <c r="G430" s="223"/>
      <c r="H430" s="223"/>
      <c r="I430" s="223"/>
      <c r="J430" s="223"/>
      <c r="K430" s="223"/>
      <c r="L430" s="223"/>
      <c r="M430" s="223"/>
      <c r="N430" s="223"/>
      <c r="O430" s="223"/>
      <c r="P430" s="223"/>
      <c r="Q430" s="223"/>
      <c r="R430" s="223"/>
      <c r="S430" s="223"/>
      <c r="T430" s="223"/>
      <c r="U430" s="223"/>
      <c r="V430" s="223"/>
      <c r="W430" s="223"/>
      <c r="X430" s="223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198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21"/>
      <c r="B431" s="222"/>
      <c r="C431" s="271" t="s">
        <v>536</v>
      </c>
      <c r="D431" s="258"/>
      <c r="E431" s="259">
        <v>201.45</v>
      </c>
      <c r="F431" s="223"/>
      <c r="G431" s="223"/>
      <c r="H431" s="223"/>
      <c r="I431" s="223"/>
      <c r="J431" s="223"/>
      <c r="K431" s="223"/>
      <c r="L431" s="223"/>
      <c r="M431" s="223"/>
      <c r="N431" s="223"/>
      <c r="O431" s="223"/>
      <c r="P431" s="223"/>
      <c r="Q431" s="223"/>
      <c r="R431" s="223"/>
      <c r="S431" s="223"/>
      <c r="T431" s="223"/>
      <c r="U431" s="223"/>
      <c r="V431" s="223"/>
      <c r="W431" s="223"/>
      <c r="X431" s="223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198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21"/>
      <c r="B432" s="222"/>
      <c r="C432" s="271" t="s">
        <v>537</v>
      </c>
      <c r="D432" s="258"/>
      <c r="E432" s="259">
        <v>32.1</v>
      </c>
      <c r="F432" s="223"/>
      <c r="G432" s="223"/>
      <c r="H432" s="223"/>
      <c r="I432" s="223"/>
      <c r="J432" s="223"/>
      <c r="K432" s="223"/>
      <c r="L432" s="223"/>
      <c r="M432" s="223"/>
      <c r="N432" s="223"/>
      <c r="O432" s="223"/>
      <c r="P432" s="223"/>
      <c r="Q432" s="223"/>
      <c r="R432" s="223"/>
      <c r="S432" s="223"/>
      <c r="T432" s="223"/>
      <c r="U432" s="223"/>
      <c r="V432" s="223"/>
      <c r="W432" s="223"/>
      <c r="X432" s="223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198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21"/>
      <c r="B433" s="222"/>
      <c r="C433" s="271" t="s">
        <v>538</v>
      </c>
      <c r="D433" s="258"/>
      <c r="E433" s="259">
        <v>177.6</v>
      </c>
      <c r="F433" s="223"/>
      <c r="G433" s="223"/>
      <c r="H433" s="223"/>
      <c r="I433" s="223"/>
      <c r="J433" s="223"/>
      <c r="K433" s="223"/>
      <c r="L433" s="223"/>
      <c r="M433" s="223"/>
      <c r="N433" s="223"/>
      <c r="O433" s="223"/>
      <c r="P433" s="223"/>
      <c r="Q433" s="223"/>
      <c r="R433" s="223"/>
      <c r="S433" s="223"/>
      <c r="T433" s="223"/>
      <c r="U433" s="223"/>
      <c r="V433" s="223"/>
      <c r="W433" s="223"/>
      <c r="X433" s="223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198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21"/>
      <c r="B434" s="222"/>
      <c r="C434" s="271" t="s">
        <v>539</v>
      </c>
      <c r="D434" s="258"/>
      <c r="E434" s="259">
        <v>102</v>
      </c>
      <c r="F434" s="223"/>
      <c r="G434" s="223"/>
      <c r="H434" s="223"/>
      <c r="I434" s="223"/>
      <c r="J434" s="223"/>
      <c r="K434" s="223"/>
      <c r="L434" s="223"/>
      <c r="M434" s="223"/>
      <c r="N434" s="223"/>
      <c r="O434" s="223"/>
      <c r="P434" s="223"/>
      <c r="Q434" s="223"/>
      <c r="R434" s="223"/>
      <c r="S434" s="223"/>
      <c r="T434" s="223"/>
      <c r="U434" s="223"/>
      <c r="V434" s="223"/>
      <c r="W434" s="223"/>
      <c r="X434" s="223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198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21"/>
      <c r="B435" s="222"/>
      <c r="C435" s="271" t="s">
        <v>540</v>
      </c>
      <c r="D435" s="258"/>
      <c r="E435" s="259">
        <v>145.80000000000001</v>
      </c>
      <c r="F435" s="223"/>
      <c r="G435" s="223"/>
      <c r="H435" s="223"/>
      <c r="I435" s="223"/>
      <c r="J435" s="223"/>
      <c r="K435" s="223"/>
      <c r="L435" s="223"/>
      <c r="M435" s="223"/>
      <c r="N435" s="223"/>
      <c r="O435" s="223"/>
      <c r="P435" s="223"/>
      <c r="Q435" s="223"/>
      <c r="R435" s="223"/>
      <c r="S435" s="223"/>
      <c r="T435" s="223"/>
      <c r="U435" s="223"/>
      <c r="V435" s="223"/>
      <c r="W435" s="223"/>
      <c r="X435" s="223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198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ht="33.75" outlineLevel="1" x14ac:dyDescent="0.2">
      <c r="A436" s="231">
        <v>58</v>
      </c>
      <c r="B436" s="232" t="s">
        <v>541</v>
      </c>
      <c r="C436" s="250" t="s">
        <v>542</v>
      </c>
      <c r="D436" s="233" t="s">
        <v>191</v>
      </c>
      <c r="E436" s="234">
        <v>1317.9</v>
      </c>
      <c r="F436" s="235"/>
      <c r="G436" s="236">
        <f>ROUND(E436*F436,2)</f>
        <v>0</v>
      </c>
      <c r="H436" s="235"/>
      <c r="I436" s="236">
        <f>ROUND(E436*H436,2)</f>
        <v>0</v>
      </c>
      <c r="J436" s="235"/>
      <c r="K436" s="236">
        <f>ROUND(E436*J436,2)</f>
        <v>0</v>
      </c>
      <c r="L436" s="236">
        <v>21</v>
      </c>
      <c r="M436" s="236">
        <f>G436*(1+L436/100)</f>
        <v>0</v>
      </c>
      <c r="N436" s="236">
        <v>8.4999999999999995E-4</v>
      </c>
      <c r="O436" s="236">
        <f>ROUND(E436*N436,2)</f>
        <v>1.1200000000000001</v>
      </c>
      <c r="P436" s="236">
        <v>0</v>
      </c>
      <c r="Q436" s="236">
        <f>ROUND(E436*P436,2)</f>
        <v>0</v>
      </c>
      <c r="R436" s="236" t="s">
        <v>534</v>
      </c>
      <c r="S436" s="236" t="s">
        <v>145</v>
      </c>
      <c r="T436" s="237" t="s">
        <v>145</v>
      </c>
      <c r="U436" s="223">
        <v>6.0000000000000001E-3</v>
      </c>
      <c r="V436" s="223">
        <f>ROUND(E436*U436,2)</f>
        <v>7.91</v>
      </c>
      <c r="W436" s="223"/>
      <c r="X436" s="223" t="s">
        <v>193</v>
      </c>
      <c r="Y436" s="214"/>
      <c r="Z436" s="214"/>
      <c r="AA436" s="214"/>
      <c r="AB436" s="214"/>
      <c r="AC436" s="214"/>
      <c r="AD436" s="214"/>
      <c r="AE436" s="214"/>
      <c r="AF436" s="214"/>
      <c r="AG436" s="214" t="s">
        <v>194</v>
      </c>
      <c r="AH436" s="214"/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21"/>
      <c r="B437" s="222"/>
      <c r="C437" s="271" t="s">
        <v>543</v>
      </c>
      <c r="D437" s="258"/>
      <c r="E437" s="259">
        <v>1317.9</v>
      </c>
      <c r="F437" s="223"/>
      <c r="G437" s="223"/>
      <c r="H437" s="223"/>
      <c r="I437" s="223"/>
      <c r="J437" s="223"/>
      <c r="K437" s="223"/>
      <c r="L437" s="223"/>
      <c r="M437" s="223"/>
      <c r="N437" s="223"/>
      <c r="O437" s="223"/>
      <c r="P437" s="223"/>
      <c r="Q437" s="223"/>
      <c r="R437" s="223"/>
      <c r="S437" s="223"/>
      <c r="T437" s="223"/>
      <c r="U437" s="223"/>
      <c r="V437" s="223"/>
      <c r="W437" s="223"/>
      <c r="X437" s="223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198</v>
      </c>
      <c r="AH437" s="214">
        <v>5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>
        <v>59</v>
      </c>
      <c r="B438" s="232" t="s">
        <v>544</v>
      </c>
      <c r="C438" s="250" t="s">
        <v>545</v>
      </c>
      <c r="D438" s="233" t="s">
        <v>191</v>
      </c>
      <c r="E438" s="234">
        <v>658.95</v>
      </c>
      <c r="F438" s="235"/>
      <c r="G438" s="236">
        <f>ROUND(E438*F438,2)</f>
        <v>0</v>
      </c>
      <c r="H438" s="235"/>
      <c r="I438" s="236">
        <f>ROUND(E438*H438,2)</f>
        <v>0</v>
      </c>
      <c r="J438" s="235"/>
      <c r="K438" s="236">
        <f>ROUND(E438*J438,2)</f>
        <v>0</v>
      </c>
      <c r="L438" s="236">
        <v>21</v>
      </c>
      <c r="M438" s="236">
        <f>G438*(1+L438/100)</f>
        <v>0</v>
      </c>
      <c r="N438" s="236">
        <v>0</v>
      </c>
      <c r="O438" s="236">
        <f>ROUND(E438*N438,2)</f>
        <v>0</v>
      </c>
      <c r="P438" s="236">
        <v>0</v>
      </c>
      <c r="Q438" s="236">
        <f>ROUND(E438*P438,2)</f>
        <v>0</v>
      </c>
      <c r="R438" s="236" t="s">
        <v>534</v>
      </c>
      <c r="S438" s="236" t="s">
        <v>145</v>
      </c>
      <c r="T438" s="237" t="s">
        <v>145</v>
      </c>
      <c r="U438" s="223">
        <v>0.10199999999999999</v>
      </c>
      <c r="V438" s="223">
        <f>ROUND(E438*U438,2)</f>
        <v>67.209999999999994</v>
      </c>
      <c r="W438" s="223"/>
      <c r="X438" s="223" t="s">
        <v>193</v>
      </c>
      <c r="Y438" s="214"/>
      <c r="Z438" s="214"/>
      <c r="AA438" s="214"/>
      <c r="AB438" s="214"/>
      <c r="AC438" s="214"/>
      <c r="AD438" s="214"/>
      <c r="AE438" s="214"/>
      <c r="AF438" s="214"/>
      <c r="AG438" s="214" t="s">
        <v>194</v>
      </c>
      <c r="AH438" s="214"/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21"/>
      <c r="B439" s="222"/>
      <c r="C439" s="271" t="s">
        <v>546</v>
      </c>
      <c r="D439" s="258"/>
      <c r="E439" s="259">
        <v>658.95</v>
      </c>
      <c r="F439" s="223"/>
      <c r="G439" s="223"/>
      <c r="H439" s="223"/>
      <c r="I439" s="223"/>
      <c r="J439" s="223"/>
      <c r="K439" s="223"/>
      <c r="L439" s="223"/>
      <c r="M439" s="223"/>
      <c r="N439" s="223"/>
      <c r="O439" s="223"/>
      <c r="P439" s="223"/>
      <c r="Q439" s="223"/>
      <c r="R439" s="223"/>
      <c r="S439" s="223"/>
      <c r="T439" s="223"/>
      <c r="U439" s="223"/>
      <c r="V439" s="223"/>
      <c r="W439" s="223"/>
      <c r="X439" s="223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198</v>
      </c>
      <c r="AH439" s="214">
        <v>5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31">
        <v>60</v>
      </c>
      <c r="B440" s="232" t="s">
        <v>547</v>
      </c>
      <c r="C440" s="250" t="s">
        <v>548</v>
      </c>
      <c r="D440" s="233" t="s">
        <v>191</v>
      </c>
      <c r="E440" s="234">
        <v>4</v>
      </c>
      <c r="F440" s="235"/>
      <c r="G440" s="236">
        <f>ROUND(E440*F440,2)</f>
        <v>0</v>
      </c>
      <c r="H440" s="235"/>
      <c r="I440" s="236">
        <f>ROUND(E440*H440,2)</f>
        <v>0</v>
      </c>
      <c r="J440" s="235"/>
      <c r="K440" s="236">
        <f>ROUND(E440*J440,2)</f>
        <v>0</v>
      </c>
      <c r="L440" s="236">
        <v>21</v>
      </c>
      <c r="M440" s="236">
        <f>G440*(1+L440/100)</f>
        <v>0</v>
      </c>
      <c r="N440" s="236">
        <v>1.2099999999999999E-3</v>
      </c>
      <c r="O440" s="236">
        <f>ROUND(E440*N440,2)</f>
        <v>0</v>
      </c>
      <c r="P440" s="236">
        <v>0</v>
      </c>
      <c r="Q440" s="236">
        <f>ROUND(E440*P440,2)</f>
        <v>0</v>
      </c>
      <c r="R440" s="236" t="s">
        <v>534</v>
      </c>
      <c r="S440" s="236" t="s">
        <v>145</v>
      </c>
      <c r="T440" s="237" t="s">
        <v>145</v>
      </c>
      <c r="U440" s="223">
        <v>0.17699999999999999</v>
      </c>
      <c r="V440" s="223">
        <f>ROUND(E440*U440,2)</f>
        <v>0.71</v>
      </c>
      <c r="W440" s="223"/>
      <c r="X440" s="223" t="s">
        <v>193</v>
      </c>
      <c r="Y440" s="214"/>
      <c r="Z440" s="214"/>
      <c r="AA440" s="214"/>
      <c r="AB440" s="214"/>
      <c r="AC440" s="214"/>
      <c r="AD440" s="214"/>
      <c r="AE440" s="214"/>
      <c r="AF440" s="214"/>
      <c r="AG440" s="214" t="s">
        <v>194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21"/>
      <c r="B441" s="222"/>
      <c r="C441" s="271" t="s">
        <v>305</v>
      </c>
      <c r="D441" s="258"/>
      <c r="E441" s="259"/>
      <c r="F441" s="223"/>
      <c r="G441" s="223"/>
      <c r="H441" s="223"/>
      <c r="I441" s="223"/>
      <c r="J441" s="223"/>
      <c r="K441" s="223"/>
      <c r="L441" s="223"/>
      <c r="M441" s="223"/>
      <c r="N441" s="223"/>
      <c r="O441" s="223"/>
      <c r="P441" s="223"/>
      <c r="Q441" s="223"/>
      <c r="R441" s="223"/>
      <c r="S441" s="223"/>
      <c r="T441" s="223"/>
      <c r="U441" s="223"/>
      <c r="V441" s="223"/>
      <c r="W441" s="223"/>
      <c r="X441" s="223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198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21"/>
      <c r="B442" s="222"/>
      <c r="C442" s="271" t="s">
        <v>549</v>
      </c>
      <c r="D442" s="258"/>
      <c r="E442" s="259">
        <v>1</v>
      </c>
      <c r="F442" s="223"/>
      <c r="G442" s="223"/>
      <c r="H442" s="223"/>
      <c r="I442" s="223"/>
      <c r="J442" s="223"/>
      <c r="K442" s="223"/>
      <c r="L442" s="223"/>
      <c r="M442" s="223"/>
      <c r="N442" s="223"/>
      <c r="O442" s="223"/>
      <c r="P442" s="223"/>
      <c r="Q442" s="223"/>
      <c r="R442" s="223"/>
      <c r="S442" s="223"/>
      <c r="T442" s="223"/>
      <c r="U442" s="223"/>
      <c r="V442" s="223"/>
      <c r="W442" s="223"/>
      <c r="X442" s="223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198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21"/>
      <c r="B443" s="222"/>
      <c r="C443" s="271" t="s">
        <v>550</v>
      </c>
      <c r="D443" s="258"/>
      <c r="E443" s="259">
        <v>3</v>
      </c>
      <c r="F443" s="223"/>
      <c r="G443" s="223"/>
      <c r="H443" s="223"/>
      <c r="I443" s="223"/>
      <c r="J443" s="223"/>
      <c r="K443" s="223"/>
      <c r="L443" s="223"/>
      <c r="M443" s="223"/>
      <c r="N443" s="223"/>
      <c r="O443" s="223"/>
      <c r="P443" s="223"/>
      <c r="Q443" s="223"/>
      <c r="R443" s="223"/>
      <c r="S443" s="223"/>
      <c r="T443" s="223"/>
      <c r="U443" s="223"/>
      <c r="V443" s="223"/>
      <c r="W443" s="223"/>
      <c r="X443" s="223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198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x14ac:dyDescent="0.2">
      <c r="A444" s="225" t="s">
        <v>140</v>
      </c>
      <c r="B444" s="226" t="s">
        <v>91</v>
      </c>
      <c r="C444" s="249" t="s">
        <v>92</v>
      </c>
      <c r="D444" s="227"/>
      <c r="E444" s="228"/>
      <c r="F444" s="229"/>
      <c r="G444" s="229">
        <f>SUMIF(AG445:AG472,"&lt;&gt;NOR",G445:G472)</f>
        <v>0</v>
      </c>
      <c r="H444" s="229"/>
      <c r="I444" s="229">
        <f>SUM(I445:I472)</f>
        <v>0</v>
      </c>
      <c r="J444" s="229"/>
      <c r="K444" s="229">
        <f>SUM(K445:K472)</f>
        <v>0</v>
      </c>
      <c r="L444" s="229"/>
      <c r="M444" s="229">
        <f>SUM(M445:M472)</f>
        <v>0</v>
      </c>
      <c r="N444" s="229"/>
      <c r="O444" s="229">
        <f>SUM(O445:O472)</f>
        <v>0</v>
      </c>
      <c r="P444" s="229"/>
      <c r="Q444" s="229">
        <f>SUM(Q445:Q472)</f>
        <v>0</v>
      </c>
      <c r="R444" s="229"/>
      <c r="S444" s="229"/>
      <c r="T444" s="230"/>
      <c r="U444" s="224"/>
      <c r="V444" s="224">
        <f>SUM(V445:V472)</f>
        <v>12.32</v>
      </c>
      <c r="W444" s="224"/>
      <c r="X444" s="224"/>
      <c r="AG444" t="s">
        <v>141</v>
      </c>
    </row>
    <row r="445" spans="1:60" ht="56.25" outlineLevel="1" x14ac:dyDescent="0.2">
      <c r="A445" s="231">
        <v>61</v>
      </c>
      <c r="B445" s="232" t="s">
        <v>551</v>
      </c>
      <c r="C445" s="250" t="s">
        <v>552</v>
      </c>
      <c r="D445" s="233" t="s">
        <v>191</v>
      </c>
      <c r="E445" s="234">
        <v>40</v>
      </c>
      <c r="F445" s="235"/>
      <c r="G445" s="236">
        <f>ROUND(E445*F445,2)</f>
        <v>0</v>
      </c>
      <c r="H445" s="235"/>
      <c r="I445" s="236">
        <f>ROUND(E445*H445,2)</f>
        <v>0</v>
      </c>
      <c r="J445" s="235"/>
      <c r="K445" s="236">
        <f>ROUND(E445*J445,2)</f>
        <v>0</v>
      </c>
      <c r="L445" s="236">
        <v>21</v>
      </c>
      <c r="M445" s="236">
        <f>G445*(1+L445/100)</f>
        <v>0</v>
      </c>
      <c r="N445" s="236">
        <v>4.0000000000000003E-5</v>
      </c>
      <c r="O445" s="236">
        <f>ROUND(E445*N445,2)</f>
        <v>0</v>
      </c>
      <c r="P445" s="236">
        <v>0</v>
      </c>
      <c r="Q445" s="236">
        <f>ROUND(E445*P445,2)</f>
        <v>0</v>
      </c>
      <c r="R445" s="236" t="s">
        <v>261</v>
      </c>
      <c r="S445" s="236" t="s">
        <v>145</v>
      </c>
      <c r="T445" s="237" t="s">
        <v>145</v>
      </c>
      <c r="U445" s="223">
        <v>0.308</v>
      </c>
      <c r="V445" s="223">
        <f>ROUND(E445*U445,2)</f>
        <v>12.32</v>
      </c>
      <c r="W445" s="223"/>
      <c r="X445" s="223" t="s">
        <v>193</v>
      </c>
      <c r="Y445" s="214"/>
      <c r="Z445" s="214"/>
      <c r="AA445" s="214"/>
      <c r="AB445" s="214"/>
      <c r="AC445" s="214"/>
      <c r="AD445" s="214"/>
      <c r="AE445" s="214"/>
      <c r="AF445" s="214"/>
      <c r="AG445" s="214" t="s">
        <v>194</v>
      </c>
      <c r="AH445" s="214"/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21"/>
      <c r="B446" s="222"/>
      <c r="C446" s="271" t="s">
        <v>553</v>
      </c>
      <c r="D446" s="258"/>
      <c r="E446" s="259">
        <v>40</v>
      </c>
      <c r="F446" s="223"/>
      <c r="G446" s="223"/>
      <c r="H446" s="223"/>
      <c r="I446" s="223"/>
      <c r="J446" s="223"/>
      <c r="K446" s="223"/>
      <c r="L446" s="223"/>
      <c r="M446" s="223"/>
      <c r="N446" s="223"/>
      <c r="O446" s="223"/>
      <c r="P446" s="223"/>
      <c r="Q446" s="223"/>
      <c r="R446" s="223"/>
      <c r="S446" s="223"/>
      <c r="T446" s="223"/>
      <c r="U446" s="223"/>
      <c r="V446" s="223"/>
      <c r="W446" s="223"/>
      <c r="X446" s="223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198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31">
        <v>62</v>
      </c>
      <c r="B447" s="232" t="s">
        <v>554</v>
      </c>
      <c r="C447" s="250" t="s">
        <v>555</v>
      </c>
      <c r="D447" s="233" t="s">
        <v>529</v>
      </c>
      <c r="E447" s="234">
        <v>12</v>
      </c>
      <c r="F447" s="235"/>
      <c r="G447" s="236">
        <f>ROUND(E447*F447,2)</f>
        <v>0</v>
      </c>
      <c r="H447" s="235"/>
      <c r="I447" s="236">
        <f>ROUND(E447*H447,2)</f>
        <v>0</v>
      </c>
      <c r="J447" s="235"/>
      <c r="K447" s="236">
        <f>ROUND(E447*J447,2)</f>
        <v>0</v>
      </c>
      <c r="L447" s="236">
        <v>21</v>
      </c>
      <c r="M447" s="236">
        <f>G447*(1+L447/100)</f>
        <v>0</v>
      </c>
      <c r="N447" s="236">
        <v>0</v>
      </c>
      <c r="O447" s="236">
        <f>ROUND(E447*N447,2)</f>
        <v>0</v>
      </c>
      <c r="P447" s="236">
        <v>0</v>
      </c>
      <c r="Q447" s="236">
        <f>ROUND(E447*P447,2)</f>
        <v>0</v>
      </c>
      <c r="R447" s="236"/>
      <c r="S447" s="236" t="s">
        <v>180</v>
      </c>
      <c r="T447" s="237" t="s">
        <v>146</v>
      </c>
      <c r="U447" s="223">
        <v>0</v>
      </c>
      <c r="V447" s="223">
        <f>ROUND(E447*U447,2)</f>
        <v>0</v>
      </c>
      <c r="W447" s="223"/>
      <c r="X447" s="223" t="s">
        <v>193</v>
      </c>
      <c r="Y447" s="214"/>
      <c r="Z447" s="214"/>
      <c r="AA447" s="214"/>
      <c r="AB447" s="214"/>
      <c r="AC447" s="214"/>
      <c r="AD447" s="214"/>
      <c r="AE447" s="214"/>
      <c r="AF447" s="214"/>
      <c r="AG447" s="214" t="s">
        <v>194</v>
      </c>
      <c r="AH447" s="214"/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ht="22.5" outlineLevel="1" x14ac:dyDescent="0.2">
      <c r="A448" s="221"/>
      <c r="B448" s="222"/>
      <c r="C448" s="251" t="s">
        <v>556</v>
      </c>
      <c r="D448" s="239"/>
      <c r="E448" s="239"/>
      <c r="F448" s="239"/>
      <c r="G448" s="239"/>
      <c r="H448" s="223"/>
      <c r="I448" s="223"/>
      <c r="J448" s="223"/>
      <c r="K448" s="223"/>
      <c r="L448" s="223"/>
      <c r="M448" s="223"/>
      <c r="N448" s="223"/>
      <c r="O448" s="223"/>
      <c r="P448" s="223"/>
      <c r="Q448" s="223"/>
      <c r="R448" s="223"/>
      <c r="S448" s="223"/>
      <c r="T448" s="223"/>
      <c r="U448" s="223"/>
      <c r="V448" s="223"/>
      <c r="W448" s="223"/>
      <c r="X448" s="223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150</v>
      </c>
      <c r="AH448" s="214"/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38" t="str">
        <f>C448</f>
        <v>NA SEVERNÍ STRANĚ BUDOU UZAVŘENY VŠECHNY OTVORY. VŠECHNY TYTO OTVORY OSADIT STANDARDNÍ PLASTOVOU KONCOVKOU.</v>
      </c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21"/>
      <c r="B449" s="222"/>
      <c r="C449" s="253" t="s">
        <v>557</v>
      </c>
      <c r="D449" s="247"/>
      <c r="E449" s="247"/>
      <c r="F449" s="247"/>
      <c r="G449" s="247"/>
      <c r="H449" s="223"/>
      <c r="I449" s="223"/>
      <c r="J449" s="223"/>
      <c r="K449" s="223"/>
      <c r="L449" s="223"/>
      <c r="M449" s="223"/>
      <c r="N449" s="223"/>
      <c r="O449" s="223"/>
      <c r="P449" s="223"/>
      <c r="Q449" s="223"/>
      <c r="R449" s="223"/>
      <c r="S449" s="223"/>
      <c r="T449" s="223"/>
      <c r="U449" s="223"/>
      <c r="V449" s="223"/>
      <c r="W449" s="223"/>
      <c r="X449" s="223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150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21"/>
      <c r="B450" s="222"/>
      <c r="C450" s="271" t="s">
        <v>558</v>
      </c>
      <c r="D450" s="258"/>
      <c r="E450" s="259"/>
      <c r="F450" s="223"/>
      <c r="G450" s="223"/>
      <c r="H450" s="223"/>
      <c r="I450" s="223"/>
      <c r="J450" s="223"/>
      <c r="K450" s="223"/>
      <c r="L450" s="223"/>
      <c r="M450" s="223"/>
      <c r="N450" s="223"/>
      <c r="O450" s="223"/>
      <c r="P450" s="223"/>
      <c r="Q450" s="223"/>
      <c r="R450" s="223"/>
      <c r="S450" s="223"/>
      <c r="T450" s="223"/>
      <c r="U450" s="223"/>
      <c r="V450" s="223"/>
      <c r="W450" s="223"/>
      <c r="X450" s="223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198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21"/>
      <c r="B451" s="222"/>
      <c r="C451" s="271" t="s">
        <v>559</v>
      </c>
      <c r="D451" s="258"/>
      <c r="E451" s="259">
        <v>12</v>
      </c>
      <c r="F451" s="223"/>
      <c r="G451" s="223"/>
      <c r="H451" s="223"/>
      <c r="I451" s="223"/>
      <c r="J451" s="223"/>
      <c r="K451" s="223"/>
      <c r="L451" s="223"/>
      <c r="M451" s="223"/>
      <c r="N451" s="223"/>
      <c r="O451" s="223"/>
      <c r="P451" s="223"/>
      <c r="Q451" s="223"/>
      <c r="R451" s="223"/>
      <c r="S451" s="223"/>
      <c r="T451" s="223"/>
      <c r="U451" s="223"/>
      <c r="V451" s="223"/>
      <c r="W451" s="223"/>
      <c r="X451" s="223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198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31">
        <v>63</v>
      </c>
      <c r="B452" s="232" t="s">
        <v>560</v>
      </c>
      <c r="C452" s="250" t="s">
        <v>561</v>
      </c>
      <c r="D452" s="233" t="s">
        <v>529</v>
      </c>
      <c r="E452" s="234">
        <v>7</v>
      </c>
      <c r="F452" s="235"/>
      <c r="G452" s="236">
        <f>ROUND(E452*F452,2)</f>
        <v>0</v>
      </c>
      <c r="H452" s="235"/>
      <c r="I452" s="236">
        <f>ROUND(E452*H452,2)</f>
        <v>0</v>
      </c>
      <c r="J452" s="235"/>
      <c r="K452" s="236">
        <f>ROUND(E452*J452,2)</f>
        <v>0</v>
      </c>
      <c r="L452" s="236">
        <v>21</v>
      </c>
      <c r="M452" s="236">
        <f>G452*(1+L452/100)</f>
        <v>0</v>
      </c>
      <c r="N452" s="236">
        <v>0</v>
      </c>
      <c r="O452" s="236">
        <f>ROUND(E452*N452,2)</f>
        <v>0</v>
      </c>
      <c r="P452" s="236">
        <v>0</v>
      </c>
      <c r="Q452" s="236">
        <f>ROUND(E452*P452,2)</f>
        <v>0</v>
      </c>
      <c r="R452" s="236"/>
      <c r="S452" s="236" t="s">
        <v>180</v>
      </c>
      <c r="T452" s="237" t="s">
        <v>146</v>
      </c>
      <c r="U452" s="223">
        <v>0</v>
      </c>
      <c r="V452" s="223">
        <f>ROUND(E452*U452,2)</f>
        <v>0</v>
      </c>
      <c r="W452" s="223"/>
      <c r="X452" s="223" t="s">
        <v>193</v>
      </c>
      <c r="Y452" s="214"/>
      <c r="Z452" s="214"/>
      <c r="AA452" s="214"/>
      <c r="AB452" s="214"/>
      <c r="AC452" s="214"/>
      <c r="AD452" s="214"/>
      <c r="AE452" s="214"/>
      <c r="AF452" s="214"/>
      <c r="AG452" s="214" t="s">
        <v>194</v>
      </c>
      <c r="AH452" s="214"/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ht="22.5" outlineLevel="1" x14ac:dyDescent="0.2">
      <c r="A453" s="221"/>
      <c r="B453" s="222"/>
      <c r="C453" s="251" t="s">
        <v>562</v>
      </c>
      <c r="D453" s="239"/>
      <c r="E453" s="239"/>
      <c r="F453" s="239"/>
      <c r="G453" s="239"/>
      <c r="H453" s="223"/>
      <c r="I453" s="223"/>
      <c r="J453" s="223"/>
      <c r="K453" s="223"/>
      <c r="L453" s="223"/>
      <c r="M453" s="223"/>
      <c r="N453" s="223"/>
      <c r="O453" s="223"/>
      <c r="P453" s="223"/>
      <c r="Q453" s="223"/>
      <c r="R453" s="223"/>
      <c r="S453" s="223"/>
      <c r="T453" s="223"/>
      <c r="U453" s="223"/>
      <c r="V453" s="223"/>
      <c r="W453" s="223"/>
      <c r="X453" s="223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150</v>
      </c>
      <c r="AH453" s="214"/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38" t="str">
        <f>C453</f>
        <v>JIŽNÍ STRANU (TĚLOCVIČNA) OPRAVA DĚR VE FASÁDĚ. PÁS MEZI OKNY A STŘECHOU - ODSTRANIT FINÁLNÍ TENKOVRSTVOU OMÍTKU, PROŠKRÁBNOUT, TEKUTÁ</v>
      </c>
      <c r="BB453" s="214"/>
      <c r="BC453" s="214"/>
      <c r="BD453" s="214"/>
      <c r="BE453" s="214"/>
      <c r="BF453" s="214"/>
      <c r="BG453" s="214"/>
      <c r="BH453" s="214"/>
    </row>
    <row r="454" spans="1:60" ht="22.5" outlineLevel="1" x14ac:dyDescent="0.2">
      <c r="A454" s="221"/>
      <c r="B454" s="222"/>
      <c r="C454" s="253" t="s">
        <v>563</v>
      </c>
      <c r="D454" s="247"/>
      <c r="E454" s="247"/>
      <c r="F454" s="247"/>
      <c r="G454" s="247"/>
      <c r="H454" s="223"/>
      <c r="I454" s="223"/>
      <c r="J454" s="223"/>
      <c r="K454" s="223"/>
      <c r="L454" s="223"/>
      <c r="M454" s="223"/>
      <c r="N454" s="223"/>
      <c r="O454" s="223"/>
      <c r="P454" s="223"/>
      <c r="Q454" s="223"/>
      <c r="R454" s="223"/>
      <c r="S454" s="223"/>
      <c r="T454" s="223"/>
      <c r="U454" s="223"/>
      <c r="V454" s="223"/>
      <c r="W454" s="223"/>
      <c r="X454" s="223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150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38" t="str">
        <f>C454</f>
        <v>STĚRKA (např. PowerFlex) + PANCÉŘOVÁ PERLINKA, PENETRACE, NOVÁ TENKOVRSTVÁ OMÍTKA. VIZ POSUDEK VÝSKYTU ZVLÁŠTĚ CHRÁNĚNÝCH DRUHŮ ŽIVOČICHŮ.</v>
      </c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21"/>
      <c r="B455" s="222"/>
      <c r="C455" s="271" t="s">
        <v>564</v>
      </c>
      <c r="D455" s="258"/>
      <c r="E455" s="259"/>
      <c r="F455" s="223"/>
      <c r="G455" s="223"/>
      <c r="H455" s="223"/>
      <c r="I455" s="223"/>
      <c r="J455" s="223"/>
      <c r="K455" s="223"/>
      <c r="L455" s="223"/>
      <c r="M455" s="223"/>
      <c r="N455" s="223"/>
      <c r="O455" s="223"/>
      <c r="P455" s="223"/>
      <c r="Q455" s="223"/>
      <c r="R455" s="223"/>
      <c r="S455" s="223"/>
      <c r="T455" s="223"/>
      <c r="U455" s="223"/>
      <c r="V455" s="223"/>
      <c r="W455" s="223"/>
      <c r="X455" s="223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198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21"/>
      <c r="B456" s="222"/>
      <c r="C456" s="271" t="s">
        <v>565</v>
      </c>
      <c r="D456" s="258"/>
      <c r="E456" s="259"/>
      <c r="F456" s="223"/>
      <c r="G456" s="223"/>
      <c r="H456" s="223"/>
      <c r="I456" s="223"/>
      <c r="J456" s="223"/>
      <c r="K456" s="223"/>
      <c r="L456" s="223"/>
      <c r="M456" s="223"/>
      <c r="N456" s="223"/>
      <c r="O456" s="223"/>
      <c r="P456" s="223"/>
      <c r="Q456" s="223"/>
      <c r="R456" s="223"/>
      <c r="S456" s="223"/>
      <c r="T456" s="223"/>
      <c r="U456" s="223"/>
      <c r="V456" s="223"/>
      <c r="W456" s="223"/>
      <c r="X456" s="223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198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21"/>
      <c r="B457" s="222"/>
      <c r="C457" s="271" t="s">
        <v>566</v>
      </c>
      <c r="D457" s="258"/>
      <c r="E457" s="259">
        <v>7</v>
      </c>
      <c r="F457" s="223"/>
      <c r="G457" s="223"/>
      <c r="H457" s="223"/>
      <c r="I457" s="223"/>
      <c r="J457" s="223"/>
      <c r="K457" s="223"/>
      <c r="L457" s="223"/>
      <c r="M457" s="223"/>
      <c r="N457" s="223"/>
      <c r="O457" s="223"/>
      <c r="P457" s="223"/>
      <c r="Q457" s="223"/>
      <c r="R457" s="223"/>
      <c r="S457" s="223"/>
      <c r="T457" s="223"/>
      <c r="U457" s="223"/>
      <c r="V457" s="223"/>
      <c r="W457" s="223"/>
      <c r="X457" s="223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198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>
        <v>64</v>
      </c>
      <c r="B458" s="232" t="s">
        <v>567</v>
      </c>
      <c r="C458" s="250" t="s">
        <v>568</v>
      </c>
      <c r="D458" s="233" t="s">
        <v>529</v>
      </c>
      <c r="E458" s="234">
        <v>2</v>
      </c>
      <c r="F458" s="235"/>
      <c r="G458" s="236">
        <f>ROUND(E458*F458,2)</f>
        <v>0</v>
      </c>
      <c r="H458" s="235"/>
      <c r="I458" s="236">
        <f>ROUND(E458*H458,2)</f>
        <v>0</v>
      </c>
      <c r="J458" s="235"/>
      <c r="K458" s="236">
        <f>ROUND(E458*J458,2)</f>
        <v>0</v>
      </c>
      <c r="L458" s="236">
        <v>21</v>
      </c>
      <c r="M458" s="236">
        <f>G458*(1+L458/100)</f>
        <v>0</v>
      </c>
      <c r="N458" s="236">
        <v>0</v>
      </c>
      <c r="O458" s="236">
        <f>ROUND(E458*N458,2)</f>
        <v>0</v>
      </c>
      <c r="P458" s="236">
        <v>0</v>
      </c>
      <c r="Q458" s="236">
        <f>ROUND(E458*P458,2)</f>
        <v>0</v>
      </c>
      <c r="R458" s="236"/>
      <c r="S458" s="236" t="s">
        <v>180</v>
      </c>
      <c r="T458" s="237" t="s">
        <v>146</v>
      </c>
      <c r="U458" s="223">
        <v>0</v>
      </c>
      <c r="V458" s="223">
        <f>ROUND(E458*U458,2)</f>
        <v>0</v>
      </c>
      <c r="W458" s="223"/>
      <c r="X458" s="223" t="s">
        <v>193</v>
      </c>
      <c r="Y458" s="214"/>
      <c r="Z458" s="214"/>
      <c r="AA458" s="214"/>
      <c r="AB458" s="214"/>
      <c r="AC458" s="214"/>
      <c r="AD458" s="214"/>
      <c r="AE458" s="214"/>
      <c r="AF458" s="214"/>
      <c r="AG458" s="214" t="s">
        <v>194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21"/>
      <c r="B459" s="222"/>
      <c r="C459" s="271" t="s">
        <v>569</v>
      </c>
      <c r="D459" s="258"/>
      <c r="E459" s="259"/>
      <c r="F459" s="223"/>
      <c r="G459" s="223"/>
      <c r="H459" s="223"/>
      <c r="I459" s="223"/>
      <c r="J459" s="223"/>
      <c r="K459" s="223"/>
      <c r="L459" s="223"/>
      <c r="M459" s="223"/>
      <c r="N459" s="223"/>
      <c r="O459" s="223"/>
      <c r="P459" s="223"/>
      <c r="Q459" s="223"/>
      <c r="R459" s="223"/>
      <c r="S459" s="223"/>
      <c r="T459" s="223"/>
      <c r="U459" s="223"/>
      <c r="V459" s="223"/>
      <c r="W459" s="223"/>
      <c r="X459" s="223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198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21"/>
      <c r="B460" s="222"/>
      <c r="C460" s="271" t="s">
        <v>570</v>
      </c>
      <c r="D460" s="258"/>
      <c r="E460" s="259">
        <v>1</v>
      </c>
      <c r="F460" s="223"/>
      <c r="G460" s="223"/>
      <c r="H460" s="223"/>
      <c r="I460" s="223"/>
      <c r="J460" s="223"/>
      <c r="K460" s="223"/>
      <c r="L460" s="223"/>
      <c r="M460" s="223"/>
      <c r="N460" s="223"/>
      <c r="O460" s="223"/>
      <c r="P460" s="223"/>
      <c r="Q460" s="223"/>
      <c r="R460" s="223"/>
      <c r="S460" s="223"/>
      <c r="T460" s="223"/>
      <c r="U460" s="223"/>
      <c r="V460" s="223"/>
      <c r="W460" s="223"/>
      <c r="X460" s="223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198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21"/>
      <c r="B461" s="222"/>
      <c r="C461" s="271" t="s">
        <v>571</v>
      </c>
      <c r="D461" s="258"/>
      <c r="E461" s="259">
        <v>1</v>
      </c>
      <c r="F461" s="223"/>
      <c r="G461" s="223"/>
      <c r="H461" s="223"/>
      <c r="I461" s="223"/>
      <c r="J461" s="223"/>
      <c r="K461" s="223"/>
      <c r="L461" s="223"/>
      <c r="M461" s="223"/>
      <c r="N461" s="223"/>
      <c r="O461" s="223"/>
      <c r="P461" s="223"/>
      <c r="Q461" s="223"/>
      <c r="R461" s="223"/>
      <c r="S461" s="223"/>
      <c r="T461" s="223"/>
      <c r="U461" s="223"/>
      <c r="V461" s="223"/>
      <c r="W461" s="223"/>
      <c r="X461" s="223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198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>
        <v>65</v>
      </c>
      <c r="B462" s="232" t="s">
        <v>572</v>
      </c>
      <c r="C462" s="250" t="s">
        <v>573</v>
      </c>
      <c r="D462" s="233" t="s">
        <v>529</v>
      </c>
      <c r="E462" s="234">
        <v>1</v>
      </c>
      <c r="F462" s="235"/>
      <c r="G462" s="236">
        <f>ROUND(E462*F462,2)</f>
        <v>0</v>
      </c>
      <c r="H462" s="235"/>
      <c r="I462" s="236">
        <f>ROUND(E462*H462,2)</f>
        <v>0</v>
      </c>
      <c r="J462" s="235"/>
      <c r="K462" s="236">
        <f>ROUND(E462*J462,2)</f>
        <v>0</v>
      </c>
      <c r="L462" s="236">
        <v>21</v>
      </c>
      <c r="M462" s="236">
        <f>G462*(1+L462/100)</f>
        <v>0</v>
      </c>
      <c r="N462" s="236">
        <v>0</v>
      </c>
      <c r="O462" s="236">
        <f>ROUND(E462*N462,2)</f>
        <v>0</v>
      </c>
      <c r="P462" s="236">
        <v>0</v>
      </c>
      <c r="Q462" s="236">
        <f>ROUND(E462*P462,2)</f>
        <v>0</v>
      </c>
      <c r="R462" s="236"/>
      <c r="S462" s="236" t="s">
        <v>180</v>
      </c>
      <c r="T462" s="237" t="s">
        <v>146</v>
      </c>
      <c r="U462" s="223">
        <v>0</v>
      </c>
      <c r="V462" s="223">
        <f>ROUND(E462*U462,2)</f>
        <v>0</v>
      </c>
      <c r="W462" s="223"/>
      <c r="X462" s="223" t="s">
        <v>193</v>
      </c>
      <c r="Y462" s="214"/>
      <c r="Z462" s="214"/>
      <c r="AA462" s="214"/>
      <c r="AB462" s="214"/>
      <c r="AC462" s="214"/>
      <c r="AD462" s="214"/>
      <c r="AE462" s="214"/>
      <c r="AF462" s="214"/>
      <c r="AG462" s="214" t="s">
        <v>194</v>
      </c>
      <c r="AH462" s="214"/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21"/>
      <c r="B463" s="222"/>
      <c r="C463" s="271" t="s">
        <v>574</v>
      </c>
      <c r="D463" s="258"/>
      <c r="E463" s="259"/>
      <c r="F463" s="223"/>
      <c r="G463" s="223"/>
      <c r="H463" s="223"/>
      <c r="I463" s="223"/>
      <c r="J463" s="223"/>
      <c r="K463" s="223"/>
      <c r="L463" s="223"/>
      <c r="M463" s="223"/>
      <c r="N463" s="223"/>
      <c r="O463" s="223"/>
      <c r="P463" s="223"/>
      <c r="Q463" s="223"/>
      <c r="R463" s="223"/>
      <c r="S463" s="223"/>
      <c r="T463" s="223"/>
      <c r="U463" s="223"/>
      <c r="V463" s="223"/>
      <c r="W463" s="223"/>
      <c r="X463" s="223"/>
      <c r="Y463" s="214"/>
      <c r="Z463" s="214"/>
      <c r="AA463" s="214"/>
      <c r="AB463" s="214"/>
      <c r="AC463" s="214"/>
      <c r="AD463" s="214"/>
      <c r="AE463" s="214"/>
      <c r="AF463" s="214"/>
      <c r="AG463" s="214" t="s">
        <v>198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21"/>
      <c r="B464" s="222"/>
      <c r="C464" s="271" t="s">
        <v>575</v>
      </c>
      <c r="D464" s="258"/>
      <c r="E464" s="259">
        <v>1</v>
      </c>
      <c r="F464" s="223"/>
      <c r="G464" s="223"/>
      <c r="H464" s="223"/>
      <c r="I464" s="223"/>
      <c r="J464" s="223"/>
      <c r="K464" s="223"/>
      <c r="L464" s="223"/>
      <c r="M464" s="223"/>
      <c r="N464" s="223"/>
      <c r="O464" s="223"/>
      <c r="P464" s="223"/>
      <c r="Q464" s="223"/>
      <c r="R464" s="223"/>
      <c r="S464" s="223"/>
      <c r="T464" s="223"/>
      <c r="U464" s="223"/>
      <c r="V464" s="223"/>
      <c r="W464" s="223"/>
      <c r="X464" s="223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198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1">
        <v>66</v>
      </c>
      <c r="B465" s="232" t="s">
        <v>576</v>
      </c>
      <c r="C465" s="250" t="s">
        <v>577</v>
      </c>
      <c r="D465" s="233" t="s">
        <v>529</v>
      </c>
      <c r="E465" s="234">
        <v>1</v>
      </c>
      <c r="F465" s="235"/>
      <c r="G465" s="236">
        <f>ROUND(E465*F465,2)</f>
        <v>0</v>
      </c>
      <c r="H465" s="235"/>
      <c r="I465" s="236">
        <f>ROUND(E465*H465,2)</f>
        <v>0</v>
      </c>
      <c r="J465" s="235"/>
      <c r="K465" s="236">
        <f>ROUND(E465*J465,2)</f>
        <v>0</v>
      </c>
      <c r="L465" s="236">
        <v>21</v>
      </c>
      <c r="M465" s="236">
        <f>G465*(1+L465/100)</f>
        <v>0</v>
      </c>
      <c r="N465" s="236">
        <v>0</v>
      </c>
      <c r="O465" s="236">
        <f>ROUND(E465*N465,2)</f>
        <v>0</v>
      </c>
      <c r="P465" s="236">
        <v>0</v>
      </c>
      <c r="Q465" s="236">
        <f>ROUND(E465*P465,2)</f>
        <v>0</v>
      </c>
      <c r="R465" s="236"/>
      <c r="S465" s="236" t="s">
        <v>180</v>
      </c>
      <c r="T465" s="237" t="s">
        <v>146</v>
      </c>
      <c r="U465" s="223">
        <v>0</v>
      </c>
      <c r="V465" s="223">
        <f>ROUND(E465*U465,2)</f>
        <v>0</v>
      </c>
      <c r="W465" s="223"/>
      <c r="X465" s="223" t="s">
        <v>193</v>
      </c>
      <c r="Y465" s="214"/>
      <c r="Z465" s="214"/>
      <c r="AA465" s="214"/>
      <c r="AB465" s="214"/>
      <c r="AC465" s="214"/>
      <c r="AD465" s="214"/>
      <c r="AE465" s="214"/>
      <c r="AF465" s="214"/>
      <c r="AG465" s="214" t="s">
        <v>194</v>
      </c>
      <c r="AH465" s="214"/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21"/>
      <c r="B466" s="222"/>
      <c r="C466" s="251" t="s">
        <v>578</v>
      </c>
      <c r="D466" s="239"/>
      <c r="E466" s="239"/>
      <c r="F466" s="239"/>
      <c r="G466" s="239"/>
      <c r="H466" s="223"/>
      <c r="I466" s="223"/>
      <c r="J466" s="223"/>
      <c r="K466" s="223"/>
      <c r="L466" s="223"/>
      <c r="M466" s="223"/>
      <c r="N466" s="223"/>
      <c r="O466" s="223"/>
      <c r="P466" s="223"/>
      <c r="Q466" s="223"/>
      <c r="R466" s="223"/>
      <c r="S466" s="223"/>
      <c r="T466" s="223"/>
      <c r="U466" s="223"/>
      <c r="V466" s="223"/>
      <c r="W466" s="223"/>
      <c r="X466" s="223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150</v>
      </c>
      <c r="AH466" s="214"/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21"/>
      <c r="B467" s="222"/>
      <c r="C467" s="271" t="s">
        <v>579</v>
      </c>
      <c r="D467" s="258"/>
      <c r="E467" s="259"/>
      <c r="F467" s="223"/>
      <c r="G467" s="223"/>
      <c r="H467" s="223"/>
      <c r="I467" s="223"/>
      <c r="J467" s="223"/>
      <c r="K467" s="223"/>
      <c r="L467" s="223"/>
      <c r="M467" s="223"/>
      <c r="N467" s="223"/>
      <c r="O467" s="223"/>
      <c r="P467" s="223"/>
      <c r="Q467" s="223"/>
      <c r="R467" s="223"/>
      <c r="S467" s="223"/>
      <c r="T467" s="223"/>
      <c r="U467" s="223"/>
      <c r="V467" s="223"/>
      <c r="W467" s="223"/>
      <c r="X467" s="223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198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21"/>
      <c r="B468" s="222"/>
      <c r="C468" s="271" t="s">
        <v>580</v>
      </c>
      <c r="D468" s="258"/>
      <c r="E468" s="259">
        <v>1</v>
      </c>
      <c r="F468" s="223"/>
      <c r="G468" s="223"/>
      <c r="H468" s="223"/>
      <c r="I468" s="223"/>
      <c r="J468" s="223"/>
      <c r="K468" s="223"/>
      <c r="L468" s="223"/>
      <c r="M468" s="223"/>
      <c r="N468" s="223"/>
      <c r="O468" s="223"/>
      <c r="P468" s="223"/>
      <c r="Q468" s="223"/>
      <c r="R468" s="223"/>
      <c r="S468" s="223"/>
      <c r="T468" s="223"/>
      <c r="U468" s="223"/>
      <c r="V468" s="223"/>
      <c r="W468" s="223"/>
      <c r="X468" s="223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198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ht="22.5" outlineLevel="1" x14ac:dyDescent="0.2">
      <c r="A469" s="231">
        <v>67</v>
      </c>
      <c r="B469" s="232" t="s">
        <v>581</v>
      </c>
      <c r="C469" s="250" t="s">
        <v>582</v>
      </c>
      <c r="D469" s="233" t="s">
        <v>529</v>
      </c>
      <c r="E469" s="234">
        <v>1</v>
      </c>
      <c r="F469" s="235"/>
      <c r="G469" s="236">
        <f>ROUND(E469*F469,2)</f>
        <v>0</v>
      </c>
      <c r="H469" s="235"/>
      <c r="I469" s="236">
        <f>ROUND(E469*H469,2)</f>
        <v>0</v>
      </c>
      <c r="J469" s="235"/>
      <c r="K469" s="236">
        <f>ROUND(E469*J469,2)</f>
        <v>0</v>
      </c>
      <c r="L469" s="236">
        <v>21</v>
      </c>
      <c r="M469" s="236">
        <f>G469*(1+L469/100)</f>
        <v>0</v>
      </c>
      <c r="N469" s="236">
        <v>0</v>
      </c>
      <c r="O469" s="236">
        <f>ROUND(E469*N469,2)</f>
        <v>0</v>
      </c>
      <c r="P469" s="236">
        <v>0</v>
      </c>
      <c r="Q469" s="236">
        <f>ROUND(E469*P469,2)</f>
        <v>0</v>
      </c>
      <c r="R469" s="236"/>
      <c r="S469" s="236" t="s">
        <v>180</v>
      </c>
      <c r="T469" s="237" t="s">
        <v>146</v>
      </c>
      <c r="U469" s="223">
        <v>0</v>
      </c>
      <c r="V469" s="223">
        <f>ROUND(E469*U469,2)</f>
        <v>0</v>
      </c>
      <c r="W469" s="223"/>
      <c r="X469" s="223" t="s">
        <v>193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194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21"/>
      <c r="B470" s="222"/>
      <c r="C470" s="251" t="s">
        <v>578</v>
      </c>
      <c r="D470" s="239"/>
      <c r="E470" s="239"/>
      <c r="F470" s="239"/>
      <c r="G470" s="239"/>
      <c r="H470" s="223"/>
      <c r="I470" s="223"/>
      <c r="J470" s="223"/>
      <c r="K470" s="223"/>
      <c r="L470" s="223"/>
      <c r="M470" s="223"/>
      <c r="N470" s="223"/>
      <c r="O470" s="223"/>
      <c r="P470" s="223"/>
      <c r="Q470" s="223"/>
      <c r="R470" s="223"/>
      <c r="S470" s="223"/>
      <c r="T470" s="223"/>
      <c r="U470" s="223"/>
      <c r="V470" s="223"/>
      <c r="W470" s="223"/>
      <c r="X470" s="223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150</v>
      </c>
      <c r="AH470" s="214"/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21"/>
      <c r="B471" s="222"/>
      <c r="C471" s="271" t="s">
        <v>583</v>
      </c>
      <c r="D471" s="258"/>
      <c r="E471" s="259"/>
      <c r="F471" s="223"/>
      <c r="G471" s="223"/>
      <c r="H471" s="223"/>
      <c r="I471" s="223"/>
      <c r="J471" s="223"/>
      <c r="K471" s="223"/>
      <c r="L471" s="223"/>
      <c r="M471" s="223"/>
      <c r="N471" s="223"/>
      <c r="O471" s="223"/>
      <c r="P471" s="223"/>
      <c r="Q471" s="223"/>
      <c r="R471" s="223"/>
      <c r="S471" s="223"/>
      <c r="T471" s="223"/>
      <c r="U471" s="223"/>
      <c r="V471" s="223"/>
      <c r="W471" s="223"/>
      <c r="X471" s="223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198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21"/>
      <c r="B472" s="222"/>
      <c r="C472" s="271" t="s">
        <v>584</v>
      </c>
      <c r="D472" s="258"/>
      <c r="E472" s="259">
        <v>1</v>
      </c>
      <c r="F472" s="223"/>
      <c r="G472" s="223"/>
      <c r="H472" s="223"/>
      <c r="I472" s="223"/>
      <c r="J472" s="223"/>
      <c r="K472" s="223"/>
      <c r="L472" s="223"/>
      <c r="M472" s="223"/>
      <c r="N472" s="223"/>
      <c r="O472" s="223"/>
      <c r="P472" s="223"/>
      <c r="Q472" s="223"/>
      <c r="R472" s="223"/>
      <c r="S472" s="223"/>
      <c r="T472" s="223"/>
      <c r="U472" s="223"/>
      <c r="V472" s="223"/>
      <c r="W472" s="223"/>
      <c r="X472" s="223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198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x14ac:dyDescent="0.2">
      <c r="A473" s="225" t="s">
        <v>140</v>
      </c>
      <c r="B473" s="226" t="s">
        <v>93</v>
      </c>
      <c r="C473" s="249" t="s">
        <v>94</v>
      </c>
      <c r="D473" s="227"/>
      <c r="E473" s="228"/>
      <c r="F473" s="229"/>
      <c r="G473" s="229">
        <f>SUMIF(AG474:AG511,"&lt;&gt;NOR",G474:G511)</f>
        <v>0</v>
      </c>
      <c r="H473" s="229"/>
      <c r="I473" s="229">
        <f>SUM(I474:I511)</f>
        <v>0</v>
      </c>
      <c r="J473" s="229"/>
      <c r="K473" s="229">
        <f>SUM(K474:K511)</f>
        <v>0</v>
      </c>
      <c r="L473" s="229"/>
      <c r="M473" s="229">
        <f>SUM(M474:M511)</f>
        <v>0</v>
      </c>
      <c r="N473" s="229"/>
      <c r="O473" s="229">
        <f>SUM(O474:O511)</f>
        <v>0.01</v>
      </c>
      <c r="P473" s="229"/>
      <c r="Q473" s="229">
        <f>SUM(Q474:Q511)</f>
        <v>0.66000000000000014</v>
      </c>
      <c r="R473" s="229"/>
      <c r="S473" s="229"/>
      <c r="T473" s="230"/>
      <c r="U473" s="224"/>
      <c r="V473" s="224">
        <f>SUM(V474:V511)</f>
        <v>6.61</v>
      </c>
      <c r="W473" s="224"/>
      <c r="X473" s="224"/>
      <c r="AG473" t="s">
        <v>141</v>
      </c>
    </row>
    <row r="474" spans="1:60" ht="22.5" outlineLevel="1" x14ac:dyDescent="0.2">
      <c r="A474" s="231">
        <v>68</v>
      </c>
      <c r="B474" s="232" t="s">
        <v>585</v>
      </c>
      <c r="C474" s="250" t="s">
        <v>586</v>
      </c>
      <c r="D474" s="233" t="s">
        <v>191</v>
      </c>
      <c r="E474" s="234">
        <v>1.8</v>
      </c>
      <c r="F474" s="235"/>
      <c r="G474" s="236">
        <f>ROUND(E474*F474,2)</f>
        <v>0</v>
      </c>
      <c r="H474" s="235"/>
      <c r="I474" s="236">
        <f>ROUND(E474*H474,2)</f>
        <v>0</v>
      </c>
      <c r="J474" s="235"/>
      <c r="K474" s="236">
        <f>ROUND(E474*J474,2)</f>
        <v>0</v>
      </c>
      <c r="L474" s="236">
        <v>21</v>
      </c>
      <c r="M474" s="236">
        <f>G474*(1+L474/100)</f>
        <v>0</v>
      </c>
      <c r="N474" s="236">
        <v>0</v>
      </c>
      <c r="O474" s="236">
        <f>ROUND(E474*N474,2)</f>
        <v>0</v>
      </c>
      <c r="P474" s="236">
        <v>5.5E-2</v>
      </c>
      <c r="Q474" s="236">
        <f>ROUND(E474*P474,2)</f>
        <v>0.1</v>
      </c>
      <c r="R474" s="236" t="s">
        <v>587</v>
      </c>
      <c r="S474" s="236" t="s">
        <v>145</v>
      </c>
      <c r="T474" s="237" t="s">
        <v>145</v>
      </c>
      <c r="U474" s="223">
        <v>0.42499999999999999</v>
      </c>
      <c r="V474" s="223">
        <f>ROUND(E474*U474,2)</f>
        <v>0.77</v>
      </c>
      <c r="W474" s="223"/>
      <c r="X474" s="223" t="s">
        <v>193</v>
      </c>
      <c r="Y474" s="214"/>
      <c r="Z474" s="214"/>
      <c r="AA474" s="214"/>
      <c r="AB474" s="214"/>
      <c r="AC474" s="214"/>
      <c r="AD474" s="214"/>
      <c r="AE474" s="214"/>
      <c r="AF474" s="214"/>
      <c r="AG474" s="214" t="s">
        <v>194</v>
      </c>
      <c r="AH474" s="214"/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ht="22.5" outlineLevel="1" x14ac:dyDescent="0.2">
      <c r="A475" s="221"/>
      <c r="B475" s="222"/>
      <c r="C475" s="270" t="s">
        <v>588</v>
      </c>
      <c r="D475" s="268"/>
      <c r="E475" s="268"/>
      <c r="F475" s="268"/>
      <c r="G475" s="268"/>
      <c r="H475" s="223"/>
      <c r="I475" s="223"/>
      <c r="J475" s="223"/>
      <c r="K475" s="223"/>
      <c r="L475" s="223"/>
      <c r="M475" s="223"/>
      <c r="N475" s="223"/>
      <c r="O475" s="223"/>
      <c r="P475" s="223"/>
      <c r="Q475" s="223"/>
      <c r="R475" s="223"/>
      <c r="S475" s="223"/>
      <c r="T475" s="223"/>
      <c r="U475" s="223"/>
      <c r="V475" s="223"/>
      <c r="W475" s="223"/>
      <c r="X475" s="223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196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38" t="str">
        <f>C475</f>
        <v>bez odstupu, po hrubém vybourání otvorů v jakémkoliv zdivu cihelném, včetně pomocného lešení o výšce podlahy do 1900 mm a pro zatížení do 1,5 kPa  (150 kg/m2),</v>
      </c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21"/>
      <c r="B476" s="222"/>
      <c r="C476" s="271" t="s">
        <v>197</v>
      </c>
      <c r="D476" s="258"/>
      <c r="E476" s="259"/>
      <c r="F476" s="223"/>
      <c r="G476" s="223"/>
      <c r="H476" s="223"/>
      <c r="I476" s="223"/>
      <c r="J476" s="223"/>
      <c r="K476" s="223"/>
      <c r="L476" s="223"/>
      <c r="M476" s="223"/>
      <c r="N476" s="223"/>
      <c r="O476" s="223"/>
      <c r="P476" s="223"/>
      <c r="Q476" s="223"/>
      <c r="R476" s="223"/>
      <c r="S476" s="223"/>
      <c r="T476" s="223"/>
      <c r="U476" s="223"/>
      <c r="V476" s="223"/>
      <c r="W476" s="223"/>
      <c r="X476" s="223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198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21"/>
      <c r="B477" s="222"/>
      <c r="C477" s="271" t="s">
        <v>589</v>
      </c>
      <c r="D477" s="258"/>
      <c r="E477" s="259">
        <v>0.63</v>
      </c>
      <c r="F477" s="223"/>
      <c r="G477" s="223"/>
      <c r="H477" s="223"/>
      <c r="I477" s="223"/>
      <c r="J477" s="223"/>
      <c r="K477" s="223"/>
      <c r="L477" s="223"/>
      <c r="M477" s="223"/>
      <c r="N477" s="223"/>
      <c r="O477" s="223"/>
      <c r="P477" s="223"/>
      <c r="Q477" s="223"/>
      <c r="R477" s="223"/>
      <c r="S477" s="223"/>
      <c r="T477" s="223"/>
      <c r="U477" s="223"/>
      <c r="V477" s="223"/>
      <c r="W477" s="223"/>
      <c r="X477" s="223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198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21"/>
      <c r="B478" s="222"/>
      <c r="C478" s="271" t="s">
        <v>590</v>
      </c>
      <c r="D478" s="258"/>
      <c r="E478" s="259">
        <v>1.17</v>
      </c>
      <c r="F478" s="223"/>
      <c r="G478" s="223"/>
      <c r="H478" s="223"/>
      <c r="I478" s="223"/>
      <c r="J478" s="223"/>
      <c r="K478" s="223"/>
      <c r="L478" s="223"/>
      <c r="M478" s="223"/>
      <c r="N478" s="223"/>
      <c r="O478" s="223"/>
      <c r="P478" s="223"/>
      <c r="Q478" s="223"/>
      <c r="R478" s="223"/>
      <c r="S478" s="223"/>
      <c r="T478" s="223"/>
      <c r="U478" s="223"/>
      <c r="V478" s="223"/>
      <c r="W478" s="223"/>
      <c r="X478" s="223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198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1">
        <v>69</v>
      </c>
      <c r="B479" s="232" t="s">
        <v>591</v>
      </c>
      <c r="C479" s="250" t="s">
        <v>592</v>
      </c>
      <c r="D479" s="233" t="s">
        <v>529</v>
      </c>
      <c r="E479" s="234">
        <v>2</v>
      </c>
      <c r="F479" s="235"/>
      <c r="G479" s="236">
        <f>ROUND(E479*F479,2)</f>
        <v>0</v>
      </c>
      <c r="H479" s="235"/>
      <c r="I479" s="236">
        <f>ROUND(E479*H479,2)</f>
        <v>0</v>
      </c>
      <c r="J479" s="235"/>
      <c r="K479" s="236">
        <f>ROUND(E479*J479,2)</f>
        <v>0</v>
      </c>
      <c r="L479" s="236">
        <v>21</v>
      </c>
      <c r="M479" s="236">
        <f>G479*(1+L479/100)</f>
        <v>0</v>
      </c>
      <c r="N479" s="236">
        <v>0</v>
      </c>
      <c r="O479" s="236">
        <f>ROUND(E479*N479,2)</f>
        <v>0</v>
      </c>
      <c r="P479" s="236">
        <v>0</v>
      </c>
      <c r="Q479" s="236">
        <f>ROUND(E479*P479,2)</f>
        <v>0</v>
      </c>
      <c r="R479" s="236" t="s">
        <v>587</v>
      </c>
      <c r="S479" s="236" t="s">
        <v>145</v>
      </c>
      <c r="T479" s="237" t="s">
        <v>145</v>
      </c>
      <c r="U479" s="223">
        <v>0.05</v>
      </c>
      <c r="V479" s="223">
        <f>ROUND(E479*U479,2)</f>
        <v>0.1</v>
      </c>
      <c r="W479" s="223"/>
      <c r="X479" s="223" t="s">
        <v>193</v>
      </c>
      <c r="Y479" s="214"/>
      <c r="Z479" s="214"/>
      <c r="AA479" s="214"/>
      <c r="AB479" s="214"/>
      <c r="AC479" s="214"/>
      <c r="AD479" s="214"/>
      <c r="AE479" s="214"/>
      <c r="AF479" s="214"/>
      <c r="AG479" s="214" t="s">
        <v>194</v>
      </c>
      <c r="AH479" s="214"/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21"/>
      <c r="B480" s="222"/>
      <c r="C480" s="270" t="s">
        <v>593</v>
      </c>
      <c r="D480" s="268"/>
      <c r="E480" s="268"/>
      <c r="F480" s="268"/>
      <c r="G480" s="268"/>
      <c r="H480" s="223"/>
      <c r="I480" s="223"/>
      <c r="J480" s="223"/>
      <c r="K480" s="223"/>
      <c r="L480" s="223"/>
      <c r="M480" s="223"/>
      <c r="N480" s="223"/>
      <c r="O480" s="223"/>
      <c r="P480" s="223"/>
      <c r="Q480" s="223"/>
      <c r="R480" s="223"/>
      <c r="S480" s="223"/>
      <c r="T480" s="223"/>
      <c r="U480" s="223"/>
      <c r="V480" s="223"/>
      <c r="W480" s="223"/>
      <c r="X480" s="223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196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21"/>
      <c r="B481" s="222"/>
      <c r="C481" s="271" t="s">
        <v>197</v>
      </c>
      <c r="D481" s="258"/>
      <c r="E481" s="259"/>
      <c r="F481" s="223"/>
      <c r="G481" s="223"/>
      <c r="H481" s="223"/>
      <c r="I481" s="223"/>
      <c r="J481" s="223"/>
      <c r="K481" s="223"/>
      <c r="L481" s="223"/>
      <c r="M481" s="223"/>
      <c r="N481" s="223"/>
      <c r="O481" s="223"/>
      <c r="P481" s="223"/>
      <c r="Q481" s="223"/>
      <c r="R481" s="223"/>
      <c r="S481" s="223"/>
      <c r="T481" s="223"/>
      <c r="U481" s="223"/>
      <c r="V481" s="223"/>
      <c r="W481" s="223"/>
      <c r="X481" s="223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198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21"/>
      <c r="B482" s="222"/>
      <c r="C482" s="271" t="s">
        <v>594</v>
      </c>
      <c r="D482" s="258"/>
      <c r="E482" s="259">
        <v>2</v>
      </c>
      <c r="F482" s="223"/>
      <c r="G482" s="223"/>
      <c r="H482" s="223"/>
      <c r="I482" s="223"/>
      <c r="J482" s="223"/>
      <c r="K482" s="223"/>
      <c r="L482" s="223"/>
      <c r="M482" s="223"/>
      <c r="N482" s="223"/>
      <c r="O482" s="223"/>
      <c r="P482" s="223"/>
      <c r="Q482" s="223"/>
      <c r="R482" s="223"/>
      <c r="S482" s="223"/>
      <c r="T482" s="223"/>
      <c r="U482" s="223"/>
      <c r="V482" s="223"/>
      <c r="W482" s="223"/>
      <c r="X482" s="223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198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31">
        <v>70</v>
      </c>
      <c r="B483" s="232" t="s">
        <v>595</v>
      </c>
      <c r="C483" s="250" t="s">
        <v>596</v>
      </c>
      <c r="D483" s="233" t="s">
        <v>191</v>
      </c>
      <c r="E483" s="234">
        <v>6.3250000000000002</v>
      </c>
      <c r="F483" s="235"/>
      <c r="G483" s="236">
        <f>ROUND(E483*F483,2)</f>
        <v>0</v>
      </c>
      <c r="H483" s="235"/>
      <c r="I483" s="236">
        <f>ROUND(E483*H483,2)</f>
        <v>0</v>
      </c>
      <c r="J483" s="235"/>
      <c r="K483" s="236">
        <f>ROUND(E483*J483,2)</f>
        <v>0</v>
      </c>
      <c r="L483" s="236">
        <v>21</v>
      </c>
      <c r="M483" s="236">
        <f>G483*(1+L483/100)</f>
        <v>0</v>
      </c>
      <c r="N483" s="236">
        <v>1E-3</v>
      </c>
      <c r="O483" s="236">
        <f>ROUND(E483*N483,2)</f>
        <v>0.01</v>
      </c>
      <c r="P483" s="236">
        <v>6.7000000000000004E-2</v>
      </c>
      <c r="Q483" s="236">
        <f>ROUND(E483*P483,2)</f>
        <v>0.42</v>
      </c>
      <c r="R483" s="236" t="s">
        <v>587</v>
      </c>
      <c r="S483" s="236" t="s">
        <v>145</v>
      </c>
      <c r="T483" s="237" t="s">
        <v>145</v>
      </c>
      <c r="U483" s="223">
        <v>0.53300000000000003</v>
      </c>
      <c r="V483" s="223">
        <f>ROUND(E483*U483,2)</f>
        <v>3.37</v>
      </c>
      <c r="W483" s="223"/>
      <c r="X483" s="223" t="s">
        <v>193</v>
      </c>
      <c r="Y483" s="214"/>
      <c r="Z483" s="214"/>
      <c r="AA483" s="214"/>
      <c r="AB483" s="214"/>
      <c r="AC483" s="214"/>
      <c r="AD483" s="214"/>
      <c r="AE483" s="214"/>
      <c r="AF483" s="214"/>
      <c r="AG483" s="214" t="s">
        <v>194</v>
      </c>
      <c r="AH483" s="214"/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21"/>
      <c r="B484" s="222"/>
      <c r="C484" s="270" t="s">
        <v>597</v>
      </c>
      <c r="D484" s="268"/>
      <c r="E484" s="268"/>
      <c r="F484" s="268"/>
      <c r="G484" s="268"/>
      <c r="H484" s="223"/>
      <c r="I484" s="223"/>
      <c r="J484" s="223"/>
      <c r="K484" s="223"/>
      <c r="L484" s="223"/>
      <c r="M484" s="223"/>
      <c r="N484" s="223"/>
      <c r="O484" s="223"/>
      <c r="P484" s="223"/>
      <c r="Q484" s="223"/>
      <c r="R484" s="223"/>
      <c r="S484" s="223"/>
      <c r="T484" s="223"/>
      <c r="U484" s="223"/>
      <c r="V484" s="223"/>
      <c r="W484" s="223"/>
      <c r="X484" s="223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196</v>
      </c>
      <c r="AH484" s="214"/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21"/>
      <c r="B485" s="222"/>
      <c r="C485" s="271" t="s">
        <v>197</v>
      </c>
      <c r="D485" s="258"/>
      <c r="E485" s="259"/>
      <c r="F485" s="223"/>
      <c r="G485" s="223"/>
      <c r="H485" s="223"/>
      <c r="I485" s="223"/>
      <c r="J485" s="223"/>
      <c r="K485" s="223"/>
      <c r="L485" s="223"/>
      <c r="M485" s="223"/>
      <c r="N485" s="223"/>
      <c r="O485" s="223"/>
      <c r="P485" s="223"/>
      <c r="Q485" s="223"/>
      <c r="R485" s="223"/>
      <c r="S485" s="223"/>
      <c r="T485" s="223"/>
      <c r="U485" s="223"/>
      <c r="V485" s="223"/>
      <c r="W485" s="223"/>
      <c r="X485" s="223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198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21"/>
      <c r="B486" s="222"/>
      <c r="C486" s="271" t="s">
        <v>598</v>
      </c>
      <c r="D486" s="258"/>
      <c r="E486" s="259">
        <v>6.3250000000000002</v>
      </c>
      <c r="F486" s="223"/>
      <c r="G486" s="223"/>
      <c r="H486" s="223"/>
      <c r="I486" s="223"/>
      <c r="J486" s="223"/>
      <c r="K486" s="223"/>
      <c r="L486" s="223"/>
      <c r="M486" s="223"/>
      <c r="N486" s="223"/>
      <c r="O486" s="223"/>
      <c r="P486" s="223"/>
      <c r="Q486" s="223"/>
      <c r="R486" s="223"/>
      <c r="S486" s="223"/>
      <c r="T486" s="223"/>
      <c r="U486" s="223"/>
      <c r="V486" s="223"/>
      <c r="W486" s="223"/>
      <c r="X486" s="223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198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31">
        <v>71</v>
      </c>
      <c r="B487" s="232" t="s">
        <v>599</v>
      </c>
      <c r="C487" s="250" t="s">
        <v>600</v>
      </c>
      <c r="D487" s="233" t="s">
        <v>191</v>
      </c>
      <c r="E487" s="234">
        <v>1.08</v>
      </c>
      <c r="F487" s="235"/>
      <c r="G487" s="236">
        <f>ROUND(E487*F487,2)</f>
        <v>0</v>
      </c>
      <c r="H487" s="235"/>
      <c r="I487" s="236">
        <f>ROUND(E487*H487,2)</f>
        <v>0</v>
      </c>
      <c r="J487" s="235"/>
      <c r="K487" s="236">
        <f>ROUND(E487*J487,2)</f>
        <v>0</v>
      </c>
      <c r="L487" s="236">
        <v>21</v>
      </c>
      <c r="M487" s="236">
        <f>G487*(1+L487/100)</f>
        <v>0</v>
      </c>
      <c r="N487" s="236">
        <v>1E-3</v>
      </c>
      <c r="O487" s="236">
        <f>ROUND(E487*N487,2)</f>
        <v>0</v>
      </c>
      <c r="P487" s="236">
        <v>3.492E-2</v>
      </c>
      <c r="Q487" s="236">
        <f>ROUND(E487*P487,2)</f>
        <v>0.04</v>
      </c>
      <c r="R487" s="236" t="s">
        <v>587</v>
      </c>
      <c r="S487" s="236" t="s">
        <v>145</v>
      </c>
      <c r="T487" s="237" t="s">
        <v>145</v>
      </c>
      <c r="U487" s="223">
        <v>0.52100000000000002</v>
      </c>
      <c r="V487" s="223">
        <f>ROUND(E487*U487,2)</f>
        <v>0.56000000000000005</v>
      </c>
      <c r="W487" s="223"/>
      <c r="X487" s="223" t="s">
        <v>193</v>
      </c>
      <c r="Y487" s="214"/>
      <c r="Z487" s="214"/>
      <c r="AA487" s="214"/>
      <c r="AB487" s="214"/>
      <c r="AC487" s="214"/>
      <c r="AD487" s="214"/>
      <c r="AE487" s="214"/>
      <c r="AF487" s="214"/>
      <c r="AG487" s="214" t="s">
        <v>194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 x14ac:dyDescent="0.2">
      <c r="A488" s="221"/>
      <c r="B488" s="222"/>
      <c r="C488" s="271" t="s">
        <v>197</v>
      </c>
      <c r="D488" s="258"/>
      <c r="E488" s="259"/>
      <c r="F488" s="223"/>
      <c r="G488" s="223"/>
      <c r="H488" s="223"/>
      <c r="I488" s="223"/>
      <c r="J488" s="223"/>
      <c r="K488" s="223"/>
      <c r="L488" s="223"/>
      <c r="M488" s="223"/>
      <c r="N488" s="223"/>
      <c r="O488" s="223"/>
      <c r="P488" s="223"/>
      <c r="Q488" s="223"/>
      <c r="R488" s="223"/>
      <c r="S488" s="223"/>
      <c r="T488" s="223"/>
      <c r="U488" s="223"/>
      <c r="V488" s="223"/>
      <c r="W488" s="223"/>
      <c r="X488" s="223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198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21"/>
      <c r="B489" s="222"/>
      <c r="C489" s="271" t="s">
        <v>316</v>
      </c>
      <c r="D489" s="258"/>
      <c r="E489" s="259">
        <v>1.08</v>
      </c>
      <c r="F489" s="223"/>
      <c r="G489" s="223"/>
      <c r="H489" s="223"/>
      <c r="I489" s="223"/>
      <c r="J489" s="223"/>
      <c r="K489" s="223"/>
      <c r="L489" s="223"/>
      <c r="M489" s="223"/>
      <c r="N489" s="223"/>
      <c r="O489" s="223"/>
      <c r="P489" s="223"/>
      <c r="Q489" s="223"/>
      <c r="R489" s="223"/>
      <c r="S489" s="223"/>
      <c r="T489" s="223"/>
      <c r="U489" s="223"/>
      <c r="V489" s="223"/>
      <c r="W489" s="223"/>
      <c r="X489" s="223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198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>
        <v>72</v>
      </c>
      <c r="B490" s="232" t="s">
        <v>601</v>
      </c>
      <c r="C490" s="250" t="s">
        <v>602</v>
      </c>
      <c r="D490" s="233" t="s">
        <v>206</v>
      </c>
      <c r="E490" s="234">
        <v>0.9</v>
      </c>
      <c r="F490" s="235"/>
      <c r="G490" s="236">
        <f>ROUND(E490*F490,2)</f>
        <v>0</v>
      </c>
      <c r="H490" s="235"/>
      <c r="I490" s="236">
        <f>ROUND(E490*H490,2)</f>
        <v>0</v>
      </c>
      <c r="J490" s="235"/>
      <c r="K490" s="236">
        <f>ROUND(E490*J490,2)</f>
        <v>0</v>
      </c>
      <c r="L490" s="236">
        <v>21</v>
      </c>
      <c r="M490" s="236">
        <f>G490*(1+L490/100)</f>
        <v>0</v>
      </c>
      <c r="N490" s="236">
        <v>0</v>
      </c>
      <c r="O490" s="236">
        <f>ROUND(E490*N490,2)</f>
        <v>0</v>
      </c>
      <c r="P490" s="236">
        <v>1.1129999999999999E-2</v>
      </c>
      <c r="Q490" s="236">
        <f>ROUND(E490*P490,2)</f>
        <v>0.01</v>
      </c>
      <c r="R490" s="236" t="s">
        <v>587</v>
      </c>
      <c r="S490" s="236" t="s">
        <v>145</v>
      </c>
      <c r="T490" s="237" t="s">
        <v>145</v>
      </c>
      <c r="U490" s="223">
        <v>8.3000000000000004E-2</v>
      </c>
      <c r="V490" s="223">
        <f>ROUND(E490*U490,2)</f>
        <v>7.0000000000000007E-2</v>
      </c>
      <c r="W490" s="223"/>
      <c r="X490" s="223" t="s">
        <v>193</v>
      </c>
      <c r="Y490" s="214"/>
      <c r="Z490" s="214"/>
      <c r="AA490" s="214"/>
      <c r="AB490" s="214"/>
      <c r="AC490" s="214"/>
      <c r="AD490" s="214"/>
      <c r="AE490" s="214"/>
      <c r="AF490" s="214"/>
      <c r="AG490" s="214" t="s">
        <v>194</v>
      </c>
      <c r="AH490" s="214"/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21"/>
      <c r="B491" s="222"/>
      <c r="C491" s="271" t="s">
        <v>305</v>
      </c>
      <c r="D491" s="258"/>
      <c r="E491" s="259"/>
      <c r="F491" s="223"/>
      <c r="G491" s="223"/>
      <c r="H491" s="223"/>
      <c r="I491" s="223"/>
      <c r="J491" s="223"/>
      <c r="K491" s="223"/>
      <c r="L491" s="223"/>
      <c r="M491" s="223"/>
      <c r="N491" s="223"/>
      <c r="O491" s="223"/>
      <c r="P491" s="223"/>
      <c r="Q491" s="223"/>
      <c r="R491" s="223"/>
      <c r="S491" s="223"/>
      <c r="T491" s="223"/>
      <c r="U491" s="223"/>
      <c r="V491" s="223"/>
      <c r="W491" s="223"/>
      <c r="X491" s="223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198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21"/>
      <c r="B492" s="222"/>
      <c r="C492" s="271" t="s">
        <v>517</v>
      </c>
      <c r="D492" s="258"/>
      <c r="E492" s="259">
        <v>0.9</v>
      </c>
      <c r="F492" s="223"/>
      <c r="G492" s="223"/>
      <c r="H492" s="223"/>
      <c r="I492" s="223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3"/>
      <c r="U492" s="223"/>
      <c r="V492" s="223"/>
      <c r="W492" s="223"/>
      <c r="X492" s="223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198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ht="22.5" outlineLevel="1" x14ac:dyDescent="0.2">
      <c r="A493" s="231">
        <v>73</v>
      </c>
      <c r="B493" s="232" t="s">
        <v>603</v>
      </c>
      <c r="C493" s="250" t="s">
        <v>604</v>
      </c>
      <c r="D493" s="233" t="s">
        <v>191</v>
      </c>
      <c r="E493" s="234">
        <v>2.85</v>
      </c>
      <c r="F493" s="235"/>
      <c r="G493" s="236">
        <f>ROUND(E493*F493,2)</f>
        <v>0</v>
      </c>
      <c r="H493" s="235"/>
      <c r="I493" s="236">
        <f>ROUND(E493*H493,2)</f>
        <v>0</v>
      </c>
      <c r="J493" s="235"/>
      <c r="K493" s="236">
        <f>ROUND(E493*J493,2)</f>
        <v>0</v>
      </c>
      <c r="L493" s="236">
        <v>21</v>
      </c>
      <c r="M493" s="236">
        <f>G493*(1+L493/100)</f>
        <v>0</v>
      </c>
      <c r="N493" s="236">
        <v>0</v>
      </c>
      <c r="O493" s="236">
        <f>ROUND(E493*N493,2)</f>
        <v>0</v>
      </c>
      <c r="P493" s="236">
        <v>1.256E-2</v>
      </c>
      <c r="Q493" s="236">
        <f>ROUND(E493*P493,2)</f>
        <v>0.04</v>
      </c>
      <c r="R493" s="236" t="s">
        <v>587</v>
      </c>
      <c r="S493" s="236" t="s">
        <v>145</v>
      </c>
      <c r="T493" s="237" t="s">
        <v>145</v>
      </c>
      <c r="U493" s="223">
        <v>0.24099999999999999</v>
      </c>
      <c r="V493" s="223">
        <f>ROUND(E493*U493,2)</f>
        <v>0.69</v>
      </c>
      <c r="W493" s="223"/>
      <c r="X493" s="223" t="s">
        <v>193</v>
      </c>
      <c r="Y493" s="214"/>
      <c r="Z493" s="214"/>
      <c r="AA493" s="214"/>
      <c r="AB493" s="214"/>
      <c r="AC493" s="214"/>
      <c r="AD493" s="214"/>
      <c r="AE493" s="214"/>
      <c r="AF493" s="214"/>
      <c r="AG493" s="214" t="s">
        <v>194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21"/>
      <c r="B494" s="222"/>
      <c r="C494" s="271" t="s">
        <v>197</v>
      </c>
      <c r="D494" s="258"/>
      <c r="E494" s="259"/>
      <c r="F494" s="223"/>
      <c r="G494" s="223"/>
      <c r="H494" s="223"/>
      <c r="I494" s="223"/>
      <c r="J494" s="223"/>
      <c r="K494" s="223"/>
      <c r="L494" s="223"/>
      <c r="M494" s="223"/>
      <c r="N494" s="223"/>
      <c r="O494" s="223"/>
      <c r="P494" s="223"/>
      <c r="Q494" s="223"/>
      <c r="R494" s="223"/>
      <c r="S494" s="223"/>
      <c r="T494" s="223"/>
      <c r="U494" s="223"/>
      <c r="V494" s="223"/>
      <c r="W494" s="223"/>
      <c r="X494" s="223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198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21"/>
      <c r="B495" s="222"/>
      <c r="C495" s="271" t="s">
        <v>605</v>
      </c>
      <c r="D495" s="258"/>
      <c r="E495" s="259">
        <v>2.85</v>
      </c>
      <c r="F495" s="223"/>
      <c r="G495" s="223"/>
      <c r="H495" s="223"/>
      <c r="I495" s="223"/>
      <c r="J495" s="223"/>
      <c r="K495" s="223"/>
      <c r="L495" s="223"/>
      <c r="M495" s="223"/>
      <c r="N495" s="223"/>
      <c r="O495" s="223"/>
      <c r="P495" s="223"/>
      <c r="Q495" s="223"/>
      <c r="R495" s="223"/>
      <c r="S495" s="223"/>
      <c r="T495" s="223"/>
      <c r="U495" s="223"/>
      <c r="V495" s="223"/>
      <c r="W495" s="223"/>
      <c r="X495" s="223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198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>
        <v>74</v>
      </c>
      <c r="B496" s="232" t="s">
        <v>606</v>
      </c>
      <c r="C496" s="250" t="s">
        <v>607</v>
      </c>
      <c r="D496" s="233" t="s">
        <v>191</v>
      </c>
      <c r="E496" s="234">
        <v>5</v>
      </c>
      <c r="F496" s="235"/>
      <c r="G496" s="236">
        <f>ROUND(E496*F496,2)</f>
        <v>0</v>
      </c>
      <c r="H496" s="235"/>
      <c r="I496" s="236">
        <f>ROUND(E496*H496,2)</f>
        <v>0</v>
      </c>
      <c r="J496" s="235"/>
      <c r="K496" s="236">
        <f>ROUND(E496*J496,2)</f>
        <v>0</v>
      </c>
      <c r="L496" s="236">
        <v>21</v>
      </c>
      <c r="M496" s="236">
        <f>G496*(1+L496/100)</f>
        <v>0</v>
      </c>
      <c r="N496" s="236">
        <v>0</v>
      </c>
      <c r="O496" s="236">
        <f>ROUND(E496*N496,2)</f>
        <v>0</v>
      </c>
      <c r="P496" s="236">
        <v>0.01</v>
      </c>
      <c r="Q496" s="236">
        <f>ROUND(E496*P496,2)</f>
        <v>0.05</v>
      </c>
      <c r="R496" s="236" t="s">
        <v>608</v>
      </c>
      <c r="S496" s="236" t="s">
        <v>145</v>
      </c>
      <c r="T496" s="237" t="s">
        <v>145</v>
      </c>
      <c r="U496" s="223">
        <v>0.21</v>
      </c>
      <c r="V496" s="223">
        <f>ROUND(E496*U496,2)</f>
        <v>1.05</v>
      </c>
      <c r="W496" s="223"/>
      <c r="X496" s="223" t="s">
        <v>193</v>
      </c>
      <c r="Y496" s="214"/>
      <c r="Z496" s="214"/>
      <c r="AA496" s="214"/>
      <c r="AB496" s="214"/>
      <c r="AC496" s="214"/>
      <c r="AD496" s="214"/>
      <c r="AE496" s="214"/>
      <c r="AF496" s="214"/>
      <c r="AG496" s="214" t="s">
        <v>194</v>
      </c>
      <c r="AH496" s="214"/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21"/>
      <c r="B497" s="222"/>
      <c r="C497" s="271" t="s">
        <v>197</v>
      </c>
      <c r="D497" s="258"/>
      <c r="E497" s="259"/>
      <c r="F497" s="223"/>
      <c r="G497" s="223"/>
      <c r="H497" s="223"/>
      <c r="I497" s="223"/>
      <c r="J497" s="223"/>
      <c r="K497" s="223"/>
      <c r="L497" s="223"/>
      <c r="M497" s="223"/>
      <c r="N497" s="223"/>
      <c r="O497" s="223"/>
      <c r="P497" s="223"/>
      <c r="Q497" s="223"/>
      <c r="R497" s="223"/>
      <c r="S497" s="223"/>
      <c r="T497" s="223"/>
      <c r="U497" s="223"/>
      <c r="V497" s="223"/>
      <c r="W497" s="223"/>
      <c r="X497" s="223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198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21"/>
      <c r="B498" s="222"/>
      <c r="C498" s="271" t="s">
        <v>609</v>
      </c>
      <c r="D498" s="258"/>
      <c r="E498" s="259">
        <v>5</v>
      </c>
      <c r="F498" s="223"/>
      <c r="G498" s="223"/>
      <c r="H498" s="223"/>
      <c r="I498" s="223"/>
      <c r="J498" s="223"/>
      <c r="K498" s="223"/>
      <c r="L498" s="223"/>
      <c r="M498" s="223"/>
      <c r="N498" s="223"/>
      <c r="O498" s="223"/>
      <c r="P498" s="223"/>
      <c r="Q498" s="223"/>
      <c r="R498" s="223"/>
      <c r="S498" s="223"/>
      <c r="T498" s="223"/>
      <c r="U498" s="223"/>
      <c r="V498" s="223"/>
      <c r="W498" s="223"/>
      <c r="X498" s="223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198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31">
        <v>75</v>
      </c>
      <c r="B499" s="232" t="s">
        <v>610</v>
      </c>
      <c r="C499" s="250" t="s">
        <v>611</v>
      </c>
      <c r="D499" s="233" t="s">
        <v>529</v>
      </c>
      <c r="E499" s="234">
        <v>2</v>
      </c>
      <c r="F499" s="235"/>
      <c r="G499" s="236">
        <f>ROUND(E499*F499,2)</f>
        <v>0</v>
      </c>
      <c r="H499" s="235"/>
      <c r="I499" s="236">
        <f>ROUND(E499*H499,2)</f>
        <v>0</v>
      </c>
      <c r="J499" s="235"/>
      <c r="K499" s="236">
        <f>ROUND(E499*J499,2)</f>
        <v>0</v>
      </c>
      <c r="L499" s="236">
        <v>21</v>
      </c>
      <c r="M499" s="236">
        <f>G499*(1+L499/100)</f>
        <v>0</v>
      </c>
      <c r="N499" s="236">
        <v>0</v>
      </c>
      <c r="O499" s="236">
        <f>ROUND(E499*N499,2)</f>
        <v>0</v>
      </c>
      <c r="P499" s="236">
        <v>0</v>
      </c>
      <c r="Q499" s="236">
        <f>ROUND(E499*P499,2)</f>
        <v>0</v>
      </c>
      <c r="R499" s="236"/>
      <c r="S499" s="236" t="s">
        <v>180</v>
      </c>
      <c r="T499" s="237" t="s">
        <v>146</v>
      </c>
      <c r="U499" s="223">
        <v>0</v>
      </c>
      <c r="V499" s="223">
        <f>ROUND(E499*U499,2)</f>
        <v>0</v>
      </c>
      <c r="W499" s="223"/>
      <c r="X499" s="223" t="s">
        <v>193</v>
      </c>
      <c r="Y499" s="214"/>
      <c r="Z499" s="214"/>
      <c r="AA499" s="214"/>
      <c r="AB499" s="214"/>
      <c r="AC499" s="214"/>
      <c r="AD499" s="214"/>
      <c r="AE499" s="214"/>
      <c r="AF499" s="214"/>
      <c r="AG499" s="214" t="s">
        <v>194</v>
      </c>
      <c r="AH499" s="214"/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21"/>
      <c r="B500" s="222"/>
      <c r="C500" s="271" t="s">
        <v>612</v>
      </c>
      <c r="D500" s="258"/>
      <c r="E500" s="259"/>
      <c r="F500" s="223"/>
      <c r="G500" s="223"/>
      <c r="H500" s="223"/>
      <c r="I500" s="223"/>
      <c r="J500" s="223"/>
      <c r="K500" s="223"/>
      <c r="L500" s="223"/>
      <c r="M500" s="223"/>
      <c r="N500" s="223"/>
      <c r="O500" s="223"/>
      <c r="P500" s="223"/>
      <c r="Q500" s="223"/>
      <c r="R500" s="223"/>
      <c r="S500" s="223"/>
      <c r="T500" s="223"/>
      <c r="U500" s="223"/>
      <c r="V500" s="223"/>
      <c r="W500" s="223"/>
      <c r="X500" s="223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198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21"/>
      <c r="B501" s="222"/>
      <c r="C501" s="271" t="s">
        <v>613</v>
      </c>
      <c r="D501" s="258"/>
      <c r="E501" s="259">
        <v>1</v>
      </c>
      <c r="F501" s="223"/>
      <c r="G501" s="223"/>
      <c r="H501" s="223"/>
      <c r="I501" s="223"/>
      <c r="J501" s="223"/>
      <c r="K501" s="223"/>
      <c r="L501" s="223"/>
      <c r="M501" s="223"/>
      <c r="N501" s="223"/>
      <c r="O501" s="223"/>
      <c r="P501" s="223"/>
      <c r="Q501" s="223"/>
      <c r="R501" s="223"/>
      <c r="S501" s="223"/>
      <c r="T501" s="223"/>
      <c r="U501" s="223"/>
      <c r="V501" s="223"/>
      <c r="W501" s="223"/>
      <c r="X501" s="223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198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21"/>
      <c r="B502" s="222"/>
      <c r="C502" s="271" t="s">
        <v>614</v>
      </c>
      <c r="D502" s="258"/>
      <c r="E502" s="259">
        <v>1</v>
      </c>
      <c r="F502" s="223"/>
      <c r="G502" s="223"/>
      <c r="H502" s="223"/>
      <c r="I502" s="223"/>
      <c r="J502" s="223"/>
      <c r="K502" s="223"/>
      <c r="L502" s="223"/>
      <c r="M502" s="223"/>
      <c r="N502" s="223"/>
      <c r="O502" s="223"/>
      <c r="P502" s="223"/>
      <c r="Q502" s="223"/>
      <c r="R502" s="223"/>
      <c r="S502" s="223"/>
      <c r="T502" s="223"/>
      <c r="U502" s="223"/>
      <c r="V502" s="223"/>
      <c r="W502" s="223"/>
      <c r="X502" s="223"/>
      <c r="Y502" s="214"/>
      <c r="Z502" s="214"/>
      <c r="AA502" s="214"/>
      <c r="AB502" s="214"/>
      <c r="AC502" s="214"/>
      <c r="AD502" s="214"/>
      <c r="AE502" s="214"/>
      <c r="AF502" s="214"/>
      <c r="AG502" s="214" t="s">
        <v>198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31">
        <v>76</v>
      </c>
      <c r="B503" s="232" t="s">
        <v>615</v>
      </c>
      <c r="C503" s="250" t="s">
        <v>616</v>
      </c>
      <c r="D503" s="233" t="s">
        <v>529</v>
      </c>
      <c r="E503" s="234">
        <v>1</v>
      </c>
      <c r="F503" s="235"/>
      <c r="G503" s="236">
        <f>ROUND(E503*F503,2)</f>
        <v>0</v>
      </c>
      <c r="H503" s="235"/>
      <c r="I503" s="236">
        <f>ROUND(E503*H503,2)</f>
        <v>0</v>
      </c>
      <c r="J503" s="235"/>
      <c r="K503" s="236">
        <f>ROUND(E503*J503,2)</f>
        <v>0</v>
      </c>
      <c r="L503" s="236">
        <v>21</v>
      </c>
      <c r="M503" s="236">
        <f>G503*(1+L503/100)</f>
        <v>0</v>
      </c>
      <c r="N503" s="236">
        <v>0</v>
      </c>
      <c r="O503" s="236">
        <f>ROUND(E503*N503,2)</f>
        <v>0</v>
      </c>
      <c r="P503" s="236">
        <v>0</v>
      </c>
      <c r="Q503" s="236">
        <f>ROUND(E503*P503,2)</f>
        <v>0</v>
      </c>
      <c r="R503" s="236"/>
      <c r="S503" s="236" t="s">
        <v>180</v>
      </c>
      <c r="T503" s="237" t="s">
        <v>146</v>
      </c>
      <c r="U503" s="223">
        <v>0</v>
      </c>
      <c r="V503" s="223">
        <f>ROUND(E503*U503,2)</f>
        <v>0</v>
      </c>
      <c r="W503" s="223"/>
      <c r="X503" s="223" t="s">
        <v>193</v>
      </c>
      <c r="Y503" s="214"/>
      <c r="Z503" s="214"/>
      <c r="AA503" s="214"/>
      <c r="AB503" s="214"/>
      <c r="AC503" s="214"/>
      <c r="AD503" s="214"/>
      <c r="AE503" s="214"/>
      <c r="AF503" s="214"/>
      <c r="AG503" s="214" t="s">
        <v>194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21"/>
      <c r="B504" s="222"/>
      <c r="C504" s="271" t="s">
        <v>617</v>
      </c>
      <c r="D504" s="258"/>
      <c r="E504" s="259"/>
      <c r="F504" s="223"/>
      <c r="G504" s="223"/>
      <c r="H504" s="223"/>
      <c r="I504" s="223"/>
      <c r="J504" s="223"/>
      <c r="K504" s="223"/>
      <c r="L504" s="223"/>
      <c r="M504" s="223"/>
      <c r="N504" s="223"/>
      <c r="O504" s="223"/>
      <c r="P504" s="223"/>
      <c r="Q504" s="223"/>
      <c r="R504" s="223"/>
      <c r="S504" s="223"/>
      <c r="T504" s="223"/>
      <c r="U504" s="223"/>
      <c r="V504" s="223"/>
      <c r="W504" s="223"/>
      <c r="X504" s="223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198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21"/>
      <c r="B505" s="222"/>
      <c r="C505" s="271" t="s">
        <v>618</v>
      </c>
      <c r="D505" s="258"/>
      <c r="E505" s="259">
        <v>1</v>
      </c>
      <c r="F505" s="223"/>
      <c r="G505" s="223"/>
      <c r="H505" s="223"/>
      <c r="I505" s="223"/>
      <c r="J505" s="223"/>
      <c r="K505" s="223"/>
      <c r="L505" s="223"/>
      <c r="M505" s="223"/>
      <c r="N505" s="223"/>
      <c r="O505" s="223"/>
      <c r="P505" s="223"/>
      <c r="Q505" s="223"/>
      <c r="R505" s="223"/>
      <c r="S505" s="223"/>
      <c r="T505" s="223"/>
      <c r="U505" s="223"/>
      <c r="V505" s="223"/>
      <c r="W505" s="223"/>
      <c r="X505" s="223"/>
      <c r="Y505" s="214"/>
      <c r="Z505" s="214"/>
      <c r="AA505" s="214"/>
      <c r="AB505" s="214"/>
      <c r="AC505" s="214"/>
      <c r="AD505" s="214"/>
      <c r="AE505" s="214"/>
      <c r="AF505" s="214"/>
      <c r="AG505" s="214" t="s">
        <v>198</v>
      </c>
      <c r="AH505" s="214">
        <v>0</v>
      </c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31">
        <v>77</v>
      </c>
      <c r="B506" s="232" t="s">
        <v>619</v>
      </c>
      <c r="C506" s="250" t="s">
        <v>620</v>
      </c>
      <c r="D506" s="233" t="s">
        <v>529</v>
      </c>
      <c r="E506" s="234">
        <v>1</v>
      </c>
      <c r="F506" s="235"/>
      <c r="G506" s="236">
        <f>ROUND(E506*F506,2)</f>
        <v>0</v>
      </c>
      <c r="H506" s="235"/>
      <c r="I506" s="236">
        <f>ROUND(E506*H506,2)</f>
        <v>0</v>
      </c>
      <c r="J506" s="235"/>
      <c r="K506" s="236">
        <f>ROUND(E506*J506,2)</f>
        <v>0</v>
      </c>
      <c r="L506" s="236">
        <v>21</v>
      </c>
      <c r="M506" s="236">
        <f>G506*(1+L506/100)</f>
        <v>0</v>
      </c>
      <c r="N506" s="236">
        <v>0</v>
      </c>
      <c r="O506" s="236">
        <f>ROUND(E506*N506,2)</f>
        <v>0</v>
      </c>
      <c r="P506" s="236">
        <v>0</v>
      </c>
      <c r="Q506" s="236">
        <f>ROUND(E506*P506,2)</f>
        <v>0</v>
      </c>
      <c r="R506" s="236"/>
      <c r="S506" s="236" t="s">
        <v>180</v>
      </c>
      <c r="T506" s="237" t="s">
        <v>146</v>
      </c>
      <c r="U506" s="223">
        <v>0</v>
      </c>
      <c r="V506" s="223">
        <f>ROUND(E506*U506,2)</f>
        <v>0</v>
      </c>
      <c r="W506" s="223"/>
      <c r="X506" s="223" t="s">
        <v>193</v>
      </c>
      <c r="Y506" s="214"/>
      <c r="Z506" s="214"/>
      <c r="AA506" s="214"/>
      <c r="AB506" s="214"/>
      <c r="AC506" s="214"/>
      <c r="AD506" s="214"/>
      <c r="AE506" s="214"/>
      <c r="AF506" s="214"/>
      <c r="AG506" s="214" t="s">
        <v>194</v>
      </c>
      <c r="AH506" s="214"/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21"/>
      <c r="B507" s="222"/>
      <c r="C507" s="271" t="s">
        <v>621</v>
      </c>
      <c r="D507" s="258"/>
      <c r="E507" s="259"/>
      <c r="F507" s="223"/>
      <c r="G507" s="223"/>
      <c r="H507" s="223"/>
      <c r="I507" s="223"/>
      <c r="J507" s="223"/>
      <c r="K507" s="223"/>
      <c r="L507" s="223"/>
      <c r="M507" s="223"/>
      <c r="N507" s="223"/>
      <c r="O507" s="223"/>
      <c r="P507" s="223"/>
      <c r="Q507" s="223"/>
      <c r="R507" s="223"/>
      <c r="S507" s="223"/>
      <c r="T507" s="223"/>
      <c r="U507" s="223"/>
      <c r="V507" s="223"/>
      <c r="W507" s="223"/>
      <c r="X507" s="223"/>
      <c r="Y507" s="214"/>
      <c r="Z507" s="214"/>
      <c r="AA507" s="214"/>
      <c r="AB507" s="214"/>
      <c r="AC507" s="214"/>
      <c r="AD507" s="214"/>
      <c r="AE507" s="214"/>
      <c r="AF507" s="214"/>
      <c r="AG507" s="214" t="s">
        <v>198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21"/>
      <c r="B508" s="222"/>
      <c r="C508" s="271" t="s">
        <v>584</v>
      </c>
      <c r="D508" s="258"/>
      <c r="E508" s="259">
        <v>1</v>
      </c>
      <c r="F508" s="223"/>
      <c r="G508" s="223"/>
      <c r="H508" s="223"/>
      <c r="I508" s="223"/>
      <c r="J508" s="223"/>
      <c r="K508" s="223"/>
      <c r="L508" s="223"/>
      <c r="M508" s="223"/>
      <c r="N508" s="223"/>
      <c r="O508" s="223"/>
      <c r="P508" s="223"/>
      <c r="Q508" s="223"/>
      <c r="R508" s="223"/>
      <c r="S508" s="223"/>
      <c r="T508" s="223"/>
      <c r="U508" s="223"/>
      <c r="V508" s="223"/>
      <c r="W508" s="223"/>
      <c r="X508" s="223"/>
      <c r="Y508" s="214"/>
      <c r="Z508" s="214"/>
      <c r="AA508" s="214"/>
      <c r="AB508" s="214"/>
      <c r="AC508" s="214"/>
      <c r="AD508" s="214"/>
      <c r="AE508" s="214"/>
      <c r="AF508" s="214"/>
      <c r="AG508" s="214" t="s">
        <v>198</v>
      </c>
      <c r="AH508" s="214">
        <v>0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31">
        <v>78</v>
      </c>
      <c r="B509" s="232" t="s">
        <v>622</v>
      </c>
      <c r="C509" s="250" t="s">
        <v>623</v>
      </c>
      <c r="D509" s="233" t="s">
        <v>529</v>
      </c>
      <c r="E509" s="234">
        <v>1</v>
      </c>
      <c r="F509" s="235"/>
      <c r="G509" s="236">
        <f>ROUND(E509*F509,2)</f>
        <v>0</v>
      </c>
      <c r="H509" s="235"/>
      <c r="I509" s="236">
        <f>ROUND(E509*H509,2)</f>
        <v>0</v>
      </c>
      <c r="J509" s="235"/>
      <c r="K509" s="236">
        <f>ROUND(E509*J509,2)</f>
        <v>0</v>
      </c>
      <c r="L509" s="236">
        <v>21</v>
      </c>
      <c r="M509" s="236">
        <f>G509*(1+L509/100)</f>
        <v>0</v>
      </c>
      <c r="N509" s="236">
        <v>0</v>
      </c>
      <c r="O509" s="236">
        <f>ROUND(E509*N509,2)</f>
        <v>0</v>
      </c>
      <c r="P509" s="236">
        <v>0</v>
      </c>
      <c r="Q509" s="236">
        <f>ROUND(E509*P509,2)</f>
        <v>0</v>
      </c>
      <c r="R509" s="236"/>
      <c r="S509" s="236" t="s">
        <v>180</v>
      </c>
      <c r="T509" s="237" t="s">
        <v>146</v>
      </c>
      <c r="U509" s="223">
        <v>0</v>
      </c>
      <c r="V509" s="223">
        <f>ROUND(E509*U509,2)</f>
        <v>0</v>
      </c>
      <c r="W509" s="223"/>
      <c r="X509" s="223" t="s">
        <v>193</v>
      </c>
      <c r="Y509" s="214"/>
      <c r="Z509" s="214"/>
      <c r="AA509" s="214"/>
      <c r="AB509" s="214"/>
      <c r="AC509" s="214"/>
      <c r="AD509" s="214"/>
      <c r="AE509" s="214"/>
      <c r="AF509" s="214"/>
      <c r="AG509" s="214" t="s">
        <v>194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21"/>
      <c r="B510" s="222"/>
      <c r="C510" s="271" t="s">
        <v>617</v>
      </c>
      <c r="D510" s="258"/>
      <c r="E510" s="259"/>
      <c r="F510" s="223"/>
      <c r="G510" s="223"/>
      <c r="H510" s="223"/>
      <c r="I510" s="223"/>
      <c r="J510" s="223"/>
      <c r="K510" s="223"/>
      <c r="L510" s="223"/>
      <c r="M510" s="223"/>
      <c r="N510" s="223"/>
      <c r="O510" s="223"/>
      <c r="P510" s="223"/>
      <c r="Q510" s="223"/>
      <c r="R510" s="223"/>
      <c r="S510" s="223"/>
      <c r="T510" s="223"/>
      <c r="U510" s="223"/>
      <c r="V510" s="223"/>
      <c r="W510" s="223"/>
      <c r="X510" s="223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198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21"/>
      <c r="B511" s="222"/>
      <c r="C511" s="271" t="s">
        <v>624</v>
      </c>
      <c r="D511" s="258"/>
      <c r="E511" s="259">
        <v>1</v>
      </c>
      <c r="F511" s="223"/>
      <c r="G511" s="223"/>
      <c r="H511" s="223"/>
      <c r="I511" s="223"/>
      <c r="J511" s="223"/>
      <c r="K511" s="223"/>
      <c r="L511" s="223"/>
      <c r="M511" s="223"/>
      <c r="N511" s="223"/>
      <c r="O511" s="223"/>
      <c r="P511" s="223"/>
      <c r="Q511" s="223"/>
      <c r="R511" s="223"/>
      <c r="S511" s="223"/>
      <c r="T511" s="223"/>
      <c r="U511" s="223"/>
      <c r="V511" s="223"/>
      <c r="W511" s="223"/>
      <c r="X511" s="223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198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x14ac:dyDescent="0.2">
      <c r="A512" s="225" t="s">
        <v>140</v>
      </c>
      <c r="B512" s="226" t="s">
        <v>95</v>
      </c>
      <c r="C512" s="249" t="s">
        <v>96</v>
      </c>
      <c r="D512" s="227"/>
      <c r="E512" s="228"/>
      <c r="F512" s="229"/>
      <c r="G512" s="229">
        <f>SUMIF(AG513:AG518,"&lt;&gt;NOR",G513:G518)</f>
        <v>0</v>
      </c>
      <c r="H512" s="229"/>
      <c r="I512" s="229">
        <f>SUM(I513:I518)</f>
        <v>0</v>
      </c>
      <c r="J512" s="229"/>
      <c r="K512" s="229">
        <f>SUM(K513:K518)</f>
        <v>0</v>
      </c>
      <c r="L512" s="229"/>
      <c r="M512" s="229">
        <f>SUM(M513:M518)</f>
        <v>0</v>
      </c>
      <c r="N512" s="229"/>
      <c r="O512" s="229">
        <f>SUM(O513:O518)</f>
        <v>0</v>
      </c>
      <c r="P512" s="229"/>
      <c r="Q512" s="229">
        <f>SUM(Q513:Q518)</f>
        <v>0</v>
      </c>
      <c r="R512" s="229"/>
      <c r="S512" s="229"/>
      <c r="T512" s="230"/>
      <c r="U512" s="224"/>
      <c r="V512" s="224">
        <f>SUM(V513:V518)</f>
        <v>90.74</v>
      </c>
      <c r="W512" s="224"/>
      <c r="X512" s="224"/>
      <c r="AG512" t="s">
        <v>141</v>
      </c>
    </row>
    <row r="513" spans="1:60" ht="33.75" outlineLevel="1" x14ac:dyDescent="0.2">
      <c r="A513" s="231">
        <v>79</v>
      </c>
      <c r="B513" s="232" t="s">
        <v>625</v>
      </c>
      <c r="C513" s="250" t="s">
        <v>626</v>
      </c>
      <c r="D513" s="233" t="s">
        <v>627</v>
      </c>
      <c r="E513" s="234">
        <v>48.472850000000001</v>
      </c>
      <c r="F513" s="235"/>
      <c r="G513" s="236">
        <f>ROUND(E513*F513,2)</f>
        <v>0</v>
      </c>
      <c r="H513" s="235"/>
      <c r="I513" s="236">
        <f>ROUND(E513*H513,2)</f>
        <v>0</v>
      </c>
      <c r="J513" s="235"/>
      <c r="K513" s="236">
        <f>ROUND(E513*J513,2)</f>
        <v>0</v>
      </c>
      <c r="L513" s="236">
        <v>21</v>
      </c>
      <c r="M513" s="236">
        <f>G513*(1+L513/100)</f>
        <v>0</v>
      </c>
      <c r="N513" s="236">
        <v>0</v>
      </c>
      <c r="O513" s="236">
        <f>ROUND(E513*N513,2)</f>
        <v>0</v>
      </c>
      <c r="P513" s="236">
        <v>0</v>
      </c>
      <c r="Q513" s="236">
        <f>ROUND(E513*P513,2)</f>
        <v>0</v>
      </c>
      <c r="R513" s="236" t="s">
        <v>304</v>
      </c>
      <c r="S513" s="236" t="s">
        <v>145</v>
      </c>
      <c r="T513" s="237" t="s">
        <v>145</v>
      </c>
      <c r="U513" s="223">
        <v>1.8720000000000001</v>
      </c>
      <c r="V513" s="223">
        <f>ROUND(E513*U513,2)</f>
        <v>90.74</v>
      </c>
      <c r="W513" s="223"/>
      <c r="X513" s="223" t="s">
        <v>628</v>
      </c>
      <c r="Y513" s="214"/>
      <c r="Z513" s="214"/>
      <c r="AA513" s="214"/>
      <c r="AB513" s="214"/>
      <c r="AC513" s="214"/>
      <c r="AD513" s="214"/>
      <c r="AE513" s="214"/>
      <c r="AF513" s="214"/>
      <c r="AG513" s="214" t="s">
        <v>629</v>
      </c>
      <c r="AH513" s="214"/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21"/>
      <c r="B514" s="222"/>
      <c r="C514" s="270" t="s">
        <v>630</v>
      </c>
      <c r="D514" s="268"/>
      <c r="E514" s="268"/>
      <c r="F514" s="268"/>
      <c r="G514" s="268"/>
      <c r="H514" s="223"/>
      <c r="I514" s="223"/>
      <c r="J514" s="223"/>
      <c r="K514" s="223"/>
      <c r="L514" s="223"/>
      <c r="M514" s="223"/>
      <c r="N514" s="223"/>
      <c r="O514" s="223"/>
      <c r="P514" s="223"/>
      <c r="Q514" s="223"/>
      <c r="R514" s="223"/>
      <c r="S514" s="223"/>
      <c r="T514" s="223"/>
      <c r="U514" s="223"/>
      <c r="V514" s="223"/>
      <c r="W514" s="223"/>
      <c r="X514" s="223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196</v>
      </c>
      <c r="AH514" s="214"/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21"/>
      <c r="B515" s="222"/>
      <c r="C515" s="271" t="s">
        <v>631</v>
      </c>
      <c r="D515" s="258"/>
      <c r="E515" s="259"/>
      <c r="F515" s="223"/>
      <c r="G515" s="223"/>
      <c r="H515" s="223"/>
      <c r="I515" s="223"/>
      <c r="J515" s="223"/>
      <c r="K515" s="223"/>
      <c r="L515" s="223"/>
      <c r="M515" s="223"/>
      <c r="N515" s="223"/>
      <c r="O515" s="223"/>
      <c r="P515" s="223"/>
      <c r="Q515" s="223"/>
      <c r="R515" s="223"/>
      <c r="S515" s="223"/>
      <c r="T515" s="223"/>
      <c r="U515" s="223"/>
      <c r="V515" s="223"/>
      <c r="W515" s="223"/>
      <c r="X515" s="223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198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ht="22.5" outlineLevel="1" x14ac:dyDescent="0.2">
      <c r="A516" s="221"/>
      <c r="B516" s="222"/>
      <c r="C516" s="271" t="s">
        <v>632</v>
      </c>
      <c r="D516" s="258"/>
      <c r="E516" s="259"/>
      <c r="F516" s="223"/>
      <c r="G516" s="223"/>
      <c r="H516" s="223"/>
      <c r="I516" s="223"/>
      <c r="J516" s="223"/>
      <c r="K516" s="223"/>
      <c r="L516" s="223"/>
      <c r="M516" s="223"/>
      <c r="N516" s="223"/>
      <c r="O516" s="223"/>
      <c r="P516" s="223"/>
      <c r="Q516" s="223"/>
      <c r="R516" s="223"/>
      <c r="S516" s="223"/>
      <c r="T516" s="223"/>
      <c r="U516" s="223"/>
      <c r="V516" s="223"/>
      <c r="W516" s="223"/>
      <c r="X516" s="223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198</v>
      </c>
      <c r="AH516" s="214">
        <v>0</v>
      </c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21"/>
      <c r="B517" s="222"/>
      <c r="C517" s="271" t="s">
        <v>633</v>
      </c>
      <c r="D517" s="258"/>
      <c r="E517" s="259"/>
      <c r="F517" s="223"/>
      <c r="G517" s="223"/>
      <c r="H517" s="223"/>
      <c r="I517" s="223"/>
      <c r="J517" s="223"/>
      <c r="K517" s="223"/>
      <c r="L517" s="223"/>
      <c r="M517" s="223"/>
      <c r="N517" s="223"/>
      <c r="O517" s="223"/>
      <c r="P517" s="223"/>
      <c r="Q517" s="223"/>
      <c r="R517" s="223"/>
      <c r="S517" s="223"/>
      <c r="T517" s="223"/>
      <c r="U517" s="223"/>
      <c r="V517" s="223"/>
      <c r="W517" s="223"/>
      <c r="X517" s="223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198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21"/>
      <c r="B518" s="222"/>
      <c r="C518" s="271" t="s">
        <v>634</v>
      </c>
      <c r="D518" s="258"/>
      <c r="E518" s="259">
        <v>48.472850000000001</v>
      </c>
      <c r="F518" s="223"/>
      <c r="G518" s="223"/>
      <c r="H518" s="223"/>
      <c r="I518" s="223"/>
      <c r="J518" s="223"/>
      <c r="K518" s="223"/>
      <c r="L518" s="223"/>
      <c r="M518" s="223"/>
      <c r="N518" s="223"/>
      <c r="O518" s="223"/>
      <c r="P518" s="223"/>
      <c r="Q518" s="223"/>
      <c r="R518" s="223"/>
      <c r="S518" s="223"/>
      <c r="T518" s="223"/>
      <c r="U518" s="223"/>
      <c r="V518" s="223"/>
      <c r="W518" s="223"/>
      <c r="X518" s="223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198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x14ac:dyDescent="0.2">
      <c r="A519" s="225" t="s">
        <v>140</v>
      </c>
      <c r="B519" s="226" t="s">
        <v>97</v>
      </c>
      <c r="C519" s="249" t="s">
        <v>98</v>
      </c>
      <c r="D519" s="227"/>
      <c r="E519" s="228"/>
      <c r="F519" s="229"/>
      <c r="G519" s="229">
        <f>SUMIF(AG520:AG542,"&lt;&gt;NOR",G520:G542)</f>
        <v>0</v>
      </c>
      <c r="H519" s="229"/>
      <c r="I519" s="229">
        <f>SUM(I520:I542)</f>
        <v>0</v>
      </c>
      <c r="J519" s="229"/>
      <c r="K519" s="229">
        <f>SUM(K520:K542)</f>
        <v>0</v>
      </c>
      <c r="L519" s="229"/>
      <c r="M519" s="229">
        <f>SUM(M520:M542)</f>
        <v>0</v>
      </c>
      <c r="N519" s="229"/>
      <c r="O519" s="229">
        <f>SUM(O520:O542)</f>
        <v>0.54</v>
      </c>
      <c r="P519" s="229"/>
      <c r="Q519" s="229">
        <f>SUM(Q520:Q542)</f>
        <v>0</v>
      </c>
      <c r="R519" s="229"/>
      <c r="S519" s="229"/>
      <c r="T519" s="230"/>
      <c r="U519" s="224"/>
      <c r="V519" s="224">
        <f>SUM(V520:V542)</f>
        <v>41.61</v>
      </c>
      <c r="W519" s="224"/>
      <c r="X519" s="224"/>
      <c r="AG519" t="s">
        <v>141</v>
      </c>
    </row>
    <row r="520" spans="1:60" ht="22.5" outlineLevel="1" x14ac:dyDescent="0.2">
      <c r="A520" s="231">
        <v>80</v>
      </c>
      <c r="B520" s="232" t="s">
        <v>635</v>
      </c>
      <c r="C520" s="250" t="s">
        <v>636</v>
      </c>
      <c r="D520" s="233" t="s">
        <v>191</v>
      </c>
      <c r="E520" s="234">
        <v>65.23</v>
      </c>
      <c r="F520" s="235"/>
      <c r="G520" s="236">
        <f>ROUND(E520*F520,2)</f>
        <v>0</v>
      </c>
      <c r="H520" s="235"/>
      <c r="I520" s="236">
        <f>ROUND(E520*H520,2)</f>
        <v>0</v>
      </c>
      <c r="J520" s="235"/>
      <c r="K520" s="236">
        <f>ROUND(E520*J520,2)</f>
        <v>0</v>
      </c>
      <c r="L520" s="236">
        <v>21</v>
      </c>
      <c r="M520" s="236">
        <f>G520*(1+L520/100)</f>
        <v>0</v>
      </c>
      <c r="N520" s="236">
        <v>5.8E-4</v>
      </c>
      <c r="O520" s="236">
        <f>ROUND(E520*N520,2)</f>
        <v>0.04</v>
      </c>
      <c r="P520" s="236">
        <v>0</v>
      </c>
      <c r="Q520" s="236">
        <f>ROUND(E520*P520,2)</f>
        <v>0</v>
      </c>
      <c r="R520" s="236" t="s">
        <v>637</v>
      </c>
      <c r="S520" s="236" t="s">
        <v>145</v>
      </c>
      <c r="T520" s="237" t="s">
        <v>145</v>
      </c>
      <c r="U520" s="223">
        <v>0.26600000000000001</v>
      </c>
      <c r="V520" s="223">
        <f>ROUND(E520*U520,2)</f>
        <v>17.350000000000001</v>
      </c>
      <c r="W520" s="223"/>
      <c r="X520" s="223" t="s">
        <v>193</v>
      </c>
      <c r="Y520" s="214"/>
      <c r="Z520" s="214"/>
      <c r="AA520" s="214"/>
      <c r="AB520" s="214"/>
      <c r="AC520" s="214"/>
      <c r="AD520" s="214"/>
      <c r="AE520" s="214"/>
      <c r="AF520" s="214"/>
      <c r="AG520" s="214" t="s">
        <v>194</v>
      </c>
      <c r="AH520" s="214"/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21"/>
      <c r="B521" s="222"/>
      <c r="C521" s="271" t="s">
        <v>214</v>
      </c>
      <c r="D521" s="258"/>
      <c r="E521" s="259"/>
      <c r="F521" s="223"/>
      <c r="G521" s="223"/>
      <c r="H521" s="223"/>
      <c r="I521" s="223"/>
      <c r="J521" s="223"/>
      <c r="K521" s="223"/>
      <c r="L521" s="223"/>
      <c r="M521" s="223"/>
      <c r="N521" s="223"/>
      <c r="O521" s="223"/>
      <c r="P521" s="223"/>
      <c r="Q521" s="223"/>
      <c r="R521" s="223"/>
      <c r="S521" s="223"/>
      <c r="T521" s="223"/>
      <c r="U521" s="223"/>
      <c r="V521" s="223"/>
      <c r="W521" s="223"/>
      <c r="X521" s="223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198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21"/>
      <c r="B522" s="222"/>
      <c r="C522" s="271" t="s">
        <v>219</v>
      </c>
      <c r="D522" s="258"/>
      <c r="E522" s="259"/>
      <c r="F522" s="223"/>
      <c r="G522" s="223"/>
      <c r="H522" s="223"/>
      <c r="I522" s="223"/>
      <c r="J522" s="223"/>
      <c r="K522" s="223"/>
      <c r="L522" s="223"/>
      <c r="M522" s="223"/>
      <c r="N522" s="223"/>
      <c r="O522" s="223"/>
      <c r="P522" s="223"/>
      <c r="Q522" s="223"/>
      <c r="R522" s="223"/>
      <c r="S522" s="223"/>
      <c r="T522" s="223"/>
      <c r="U522" s="223"/>
      <c r="V522" s="223"/>
      <c r="W522" s="223"/>
      <c r="X522" s="223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198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21"/>
      <c r="B523" s="222"/>
      <c r="C523" s="271" t="s">
        <v>329</v>
      </c>
      <c r="D523" s="258"/>
      <c r="E523" s="259"/>
      <c r="F523" s="223"/>
      <c r="G523" s="223"/>
      <c r="H523" s="223"/>
      <c r="I523" s="223"/>
      <c r="J523" s="223"/>
      <c r="K523" s="223"/>
      <c r="L523" s="223"/>
      <c r="M523" s="223"/>
      <c r="N523" s="223"/>
      <c r="O523" s="223"/>
      <c r="P523" s="223"/>
      <c r="Q523" s="223"/>
      <c r="R523" s="223"/>
      <c r="S523" s="223"/>
      <c r="T523" s="223"/>
      <c r="U523" s="223"/>
      <c r="V523" s="223"/>
      <c r="W523" s="223"/>
      <c r="X523" s="223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198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 x14ac:dyDescent="0.2">
      <c r="A524" s="221"/>
      <c r="B524" s="222"/>
      <c r="C524" s="271" t="s">
        <v>638</v>
      </c>
      <c r="D524" s="258"/>
      <c r="E524" s="259">
        <v>65.23</v>
      </c>
      <c r="F524" s="223"/>
      <c r="G524" s="223"/>
      <c r="H524" s="223"/>
      <c r="I524" s="223"/>
      <c r="J524" s="223"/>
      <c r="K524" s="223"/>
      <c r="L524" s="223"/>
      <c r="M524" s="223"/>
      <c r="N524" s="223"/>
      <c r="O524" s="223"/>
      <c r="P524" s="223"/>
      <c r="Q524" s="223"/>
      <c r="R524" s="223"/>
      <c r="S524" s="223"/>
      <c r="T524" s="223"/>
      <c r="U524" s="223"/>
      <c r="V524" s="223"/>
      <c r="W524" s="223"/>
      <c r="X524" s="223"/>
      <c r="Y524" s="214"/>
      <c r="Z524" s="214"/>
      <c r="AA524" s="214"/>
      <c r="AB524" s="214"/>
      <c r="AC524" s="214"/>
      <c r="AD524" s="214"/>
      <c r="AE524" s="214"/>
      <c r="AF524" s="214"/>
      <c r="AG524" s="214" t="s">
        <v>198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31">
        <v>81</v>
      </c>
      <c r="B525" s="232" t="s">
        <v>639</v>
      </c>
      <c r="C525" s="250" t="s">
        <v>640</v>
      </c>
      <c r="D525" s="233" t="s">
        <v>191</v>
      </c>
      <c r="E525" s="234">
        <v>35.58</v>
      </c>
      <c r="F525" s="235"/>
      <c r="G525" s="236">
        <f>ROUND(E525*F525,2)</f>
        <v>0</v>
      </c>
      <c r="H525" s="235"/>
      <c r="I525" s="236">
        <f>ROUND(E525*H525,2)</f>
        <v>0</v>
      </c>
      <c r="J525" s="235"/>
      <c r="K525" s="236">
        <f>ROUND(E525*J525,2)</f>
        <v>0</v>
      </c>
      <c r="L525" s="236">
        <v>21</v>
      </c>
      <c r="M525" s="236">
        <f>G525*(1+L525/100)</f>
        <v>0</v>
      </c>
      <c r="N525" s="236">
        <v>3.5799999999999998E-3</v>
      </c>
      <c r="O525" s="236">
        <f>ROUND(E525*N525,2)</f>
        <v>0.13</v>
      </c>
      <c r="P525" s="236">
        <v>0</v>
      </c>
      <c r="Q525" s="236">
        <f>ROUND(E525*P525,2)</f>
        <v>0</v>
      </c>
      <c r="R525" s="236" t="s">
        <v>637</v>
      </c>
      <c r="S525" s="236" t="s">
        <v>145</v>
      </c>
      <c r="T525" s="237" t="s">
        <v>145</v>
      </c>
      <c r="U525" s="223">
        <v>0.498</v>
      </c>
      <c r="V525" s="223">
        <f>ROUND(E525*U525,2)</f>
        <v>17.72</v>
      </c>
      <c r="W525" s="223"/>
      <c r="X525" s="223" t="s">
        <v>193</v>
      </c>
      <c r="Y525" s="214"/>
      <c r="Z525" s="214"/>
      <c r="AA525" s="214"/>
      <c r="AB525" s="214"/>
      <c r="AC525" s="214"/>
      <c r="AD525" s="214"/>
      <c r="AE525" s="214"/>
      <c r="AF525" s="214"/>
      <c r="AG525" s="214" t="s">
        <v>194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21"/>
      <c r="B526" s="222"/>
      <c r="C526" s="271" t="s">
        <v>641</v>
      </c>
      <c r="D526" s="258"/>
      <c r="E526" s="259">
        <v>35.58</v>
      </c>
      <c r="F526" s="223"/>
      <c r="G526" s="223"/>
      <c r="H526" s="223"/>
      <c r="I526" s="223"/>
      <c r="J526" s="223"/>
      <c r="K526" s="223"/>
      <c r="L526" s="223"/>
      <c r="M526" s="223"/>
      <c r="N526" s="223"/>
      <c r="O526" s="223"/>
      <c r="P526" s="223"/>
      <c r="Q526" s="223"/>
      <c r="R526" s="223"/>
      <c r="S526" s="223"/>
      <c r="T526" s="223"/>
      <c r="U526" s="223"/>
      <c r="V526" s="223"/>
      <c r="W526" s="223"/>
      <c r="X526" s="223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198</v>
      </c>
      <c r="AH526" s="214">
        <v>5</v>
      </c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31">
        <v>82</v>
      </c>
      <c r="B527" s="232" t="s">
        <v>642</v>
      </c>
      <c r="C527" s="250" t="s">
        <v>643</v>
      </c>
      <c r="D527" s="233" t="s">
        <v>191</v>
      </c>
      <c r="E527" s="234">
        <v>35.58</v>
      </c>
      <c r="F527" s="235"/>
      <c r="G527" s="236">
        <f>ROUND(E527*F527,2)</f>
        <v>0</v>
      </c>
      <c r="H527" s="235"/>
      <c r="I527" s="236">
        <f>ROUND(E527*H527,2)</f>
        <v>0</v>
      </c>
      <c r="J527" s="235"/>
      <c r="K527" s="236">
        <f>ROUND(E527*J527,2)</f>
        <v>0</v>
      </c>
      <c r="L527" s="236">
        <v>21</v>
      </c>
      <c r="M527" s="236">
        <f>G527*(1+L527/100)</f>
        <v>0</v>
      </c>
      <c r="N527" s="236">
        <v>0</v>
      </c>
      <c r="O527" s="236">
        <f>ROUND(E527*N527,2)</f>
        <v>0</v>
      </c>
      <c r="P527" s="236">
        <v>0</v>
      </c>
      <c r="Q527" s="236">
        <f>ROUND(E527*P527,2)</f>
        <v>0</v>
      </c>
      <c r="R527" s="236" t="s">
        <v>637</v>
      </c>
      <c r="S527" s="236" t="s">
        <v>145</v>
      </c>
      <c r="T527" s="237" t="s">
        <v>145</v>
      </c>
      <c r="U527" s="223">
        <v>0.16</v>
      </c>
      <c r="V527" s="223">
        <f>ROUND(E527*U527,2)</f>
        <v>5.69</v>
      </c>
      <c r="W527" s="223"/>
      <c r="X527" s="223" t="s">
        <v>193</v>
      </c>
      <c r="Y527" s="214"/>
      <c r="Z527" s="214"/>
      <c r="AA527" s="214"/>
      <c r="AB527" s="214"/>
      <c r="AC527" s="214"/>
      <c r="AD527" s="214"/>
      <c r="AE527" s="214"/>
      <c r="AF527" s="214"/>
      <c r="AG527" s="214" t="s">
        <v>194</v>
      </c>
      <c r="AH527" s="214"/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21"/>
      <c r="B528" s="222"/>
      <c r="C528" s="271" t="s">
        <v>214</v>
      </c>
      <c r="D528" s="258"/>
      <c r="E528" s="259"/>
      <c r="F528" s="223"/>
      <c r="G528" s="223"/>
      <c r="H528" s="223"/>
      <c r="I528" s="223"/>
      <c r="J528" s="223"/>
      <c r="K528" s="223"/>
      <c r="L528" s="223"/>
      <c r="M528" s="223"/>
      <c r="N528" s="223"/>
      <c r="O528" s="223"/>
      <c r="P528" s="223"/>
      <c r="Q528" s="223"/>
      <c r="R528" s="223"/>
      <c r="S528" s="223"/>
      <c r="T528" s="223"/>
      <c r="U528" s="223"/>
      <c r="V528" s="223"/>
      <c r="W528" s="223"/>
      <c r="X528" s="223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198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21"/>
      <c r="B529" s="222"/>
      <c r="C529" s="271" t="s">
        <v>219</v>
      </c>
      <c r="D529" s="258"/>
      <c r="E529" s="259"/>
      <c r="F529" s="223"/>
      <c r="G529" s="223"/>
      <c r="H529" s="223"/>
      <c r="I529" s="223"/>
      <c r="J529" s="223"/>
      <c r="K529" s="223"/>
      <c r="L529" s="223"/>
      <c r="M529" s="223"/>
      <c r="N529" s="223"/>
      <c r="O529" s="223"/>
      <c r="P529" s="223"/>
      <c r="Q529" s="223"/>
      <c r="R529" s="223"/>
      <c r="S529" s="223"/>
      <c r="T529" s="223"/>
      <c r="U529" s="223"/>
      <c r="V529" s="223"/>
      <c r="W529" s="223"/>
      <c r="X529" s="223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198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21"/>
      <c r="B530" s="222"/>
      <c r="C530" s="271" t="s">
        <v>329</v>
      </c>
      <c r="D530" s="258"/>
      <c r="E530" s="259"/>
      <c r="F530" s="223"/>
      <c r="G530" s="223"/>
      <c r="H530" s="223"/>
      <c r="I530" s="223"/>
      <c r="J530" s="223"/>
      <c r="K530" s="223"/>
      <c r="L530" s="223"/>
      <c r="M530" s="223"/>
      <c r="N530" s="223"/>
      <c r="O530" s="223"/>
      <c r="P530" s="223"/>
      <c r="Q530" s="223"/>
      <c r="R530" s="223"/>
      <c r="S530" s="223"/>
      <c r="T530" s="223"/>
      <c r="U530" s="223"/>
      <c r="V530" s="223"/>
      <c r="W530" s="223"/>
      <c r="X530" s="223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198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21"/>
      <c r="B531" s="222"/>
      <c r="C531" s="271" t="s">
        <v>330</v>
      </c>
      <c r="D531" s="258"/>
      <c r="E531" s="259">
        <v>35.58</v>
      </c>
      <c r="F531" s="223"/>
      <c r="G531" s="223"/>
      <c r="H531" s="223"/>
      <c r="I531" s="223"/>
      <c r="J531" s="223"/>
      <c r="K531" s="223"/>
      <c r="L531" s="223"/>
      <c r="M531" s="223"/>
      <c r="N531" s="223"/>
      <c r="O531" s="223"/>
      <c r="P531" s="223"/>
      <c r="Q531" s="223"/>
      <c r="R531" s="223"/>
      <c r="S531" s="223"/>
      <c r="T531" s="223"/>
      <c r="U531" s="223"/>
      <c r="V531" s="223"/>
      <c r="W531" s="223"/>
      <c r="X531" s="223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198</v>
      </c>
      <c r="AH531" s="214">
        <v>0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ht="22.5" outlineLevel="1" x14ac:dyDescent="0.2">
      <c r="A532" s="231">
        <v>83</v>
      </c>
      <c r="B532" s="232" t="s">
        <v>644</v>
      </c>
      <c r="C532" s="250" t="s">
        <v>645</v>
      </c>
      <c r="D532" s="233" t="s">
        <v>191</v>
      </c>
      <c r="E532" s="234">
        <v>39.137999999999998</v>
      </c>
      <c r="F532" s="235"/>
      <c r="G532" s="236">
        <f>ROUND(E532*F532,2)</f>
        <v>0</v>
      </c>
      <c r="H532" s="235"/>
      <c r="I532" s="236">
        <f>ROUND(E532*H532,2)</f>
        <v>0</v>
      </c>
      <c r="J532" s="235"/>
      <c r="K532" s="236">
        <f>ROUND(E532*J532,2)</f>
        <v>0</v>
      </c>
      <c r="L532" s="236">
        <v>21</v>
      </c>
      <c r="M532" s="236">
        <f>G532*(1+L532/100)</f>
        <v>0</v>
      </c>
      <c r="N532" s="236">
        <v>1.4999999999999999E-4</v>
      </c>
      <c r="O532" s="236">
        <f>ROUND(E532*N532,2)</f>
        <v>0.01</v>
      </c>
      <c r="P532" s="236">
        <v>0</v>
      </c>
      <c r="Q532" s="236">
        <f>ROUND(E532*P532,2)</f>
        <v>0</v>
      </c>
      <c r="R532" s="236" t="s">
        <v>255</v>
      </c>
      <c r="S532" s="236" t="s">
        <v>145</v>
      </c>
      <c r="T532" s="237" t="s">
        <v>145</v>
      </c>
      <c r="U532" s="223">
        <v>0</v>
      </c>
      <c r="V532" s="223">
        <f>ROUND(E532*U532,2)</f>
        <v>0</v>
      </c>
      <c r="W532" s="223"/>
      <c r="X532" s="223" t="s">
        <v>256</v>
      </c>
      <c r="Y532" s="214"/>
      <c r="Z532" s="214"/>
      <c r="AA532" s="214"/>
      <c r="AB532" s="214"/>
      <c r="AC532" s="214"/>
      <c r="AD532" s="214"/>
      <c r="AE532" s="214"/>
      <c r="AF532" s="214"/>
      <c r="AG532" s="214" t="s">
        <v>257</v>
      </c>
      <c r="AH532" s="214"/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21"/>
      <c r="B533" s="222"/>
      <c r="C533" s="271" t="s">
        <v>641</v>
      </c>
      <c r="D533" s="258"/>
      <c r="E533" s="259">
        <v>35.58</v>
      </c>
      <c r="F533" s="223"/>
      <c r="G533" s="223"/>
      <c r="H533" s="223"/>
      <c r="I533" s="223"/>
      <c r="J533" s="223"/>
      <c r="K533" s="223"/>
      <c r="L533" s="223"/>
      <c r="M533" s="223"/>
      <c r="N533" s="223"/>
      <c r="O533" s="223"/>
      <c r="P533" s="223"/>
      <c r="Q533" s="223"/>
      <c r="R533" s="223"/>
      <c r="S533" s="223"/>
      <c r="T533" s="223"/>
      <c r="U533" s="223"/>
      <c r="V533" s="223"/>
      <c r="W533" s="223"/>
      <c r="X533" s="223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198</v>
      </c>
      <c r="AH533" s="214">
        <v>5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21"/>
      <c r="B534" s="222"/>
      <c r="C534" s="272" t="s">
        <v>646</v>
      </c>
      <c r="D534" s="260"/>
      <c r="E534" s="261">
        <v>3.5579999999999998</v>
      </c>
      <c r="F534" s="223"/>
      <c r="G534" s="223"/>
      <c r="H534" s="223"/>
      <c r="I534" s="223"/>
      <c r="J534" s="223"/>
      <c r="K534" s="223"/>
      <c r="L534" s="223"/>
      <c r="M534" s="223"/>
      <c r="N534" s="223"/>
      <c r="O534" s="223"/>
      <c r="P534" s="223"/>
      <c r="Q534" s="223"/>
      <c r="R534" s="223"/>
      <c r="S534" s="223"/>
      <c r="T534" s="223"/>
      <c r="U534" s="223"/>
      <c r="V534" s="223"/>
      <c r="W534" s="223"/>
      <c r="X534" s="223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198</v>
      </c>
      <c r="AH534" s="214">
        <v>4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ht="22.5" outlineLevel="1" x14ac:dyDescent="0.2">
      <c r="A535" s="231">
        <v>84</v>
      </c>
      <c r="B535" s="232" t="s">
        <v>647</v>
      </c>
      <c r="C535" s="250" t="s">
        <v>648</v>
      </c>
      <c r="D535" s="233" t="s">
        <v>191</v>
      </c>
      <c r="E535" s="234">
        <v>78.275999999999996</v>
      </c>
      <c r="F535" s="235"/>
      <c r="G535" s="236">
        <f>ROUND(E535*F535,2)</f>
        <v>0</v>
      </c>
      <c r="H535" s="235"/>
      <c r="I535" s="236">
        <f>ROUND(E535*H535,2)</f>
        <v>0</v>
      </c>
      <c r="J535" s="235"/>
      <c r="K535" s="236">
        <f>ROUND(E535*J535,2)</f>
        <v>0</v>
      </c>
      <c r="L535" s="236">
        <v>21</v>
      </c>
      <c r="M535" s="236">
        <f>G535*(1+L535/100)</f>
        <v>0</v>
      </c>
      <c r="N535" s="236">
        <v>4.5999999999999999E-3</v>
      </c>
      <c r="O535" s="236">
        <f>ROUND(E535*N535,2)</f>
        <v>0.36</v>
      </c>
      <c r="P535" s="236">
        <v>0</v>
      </c>
      <c r="Q535" s="236">
        <f>ROUND(E535*P535,2)</f>
        <v>0</v>
      </c>
      <c r="R535" s="236" t="s">
        <v>255</v>
      </c>
      <c r="S535" s="236" t="s">
        <v>145</v>
      </c>
      <c r="T535" s="237" t="s">
        <v>145</v>
      </c>
      <c r="U535" s="223">
        <v>0</v>
      </c>
      <c r="V535" s="223">
        <f>ROUND(E535*U535,2)</f>
        <v>0</v>
      </c>
      <c r="W535" s="223"/>
      <c r="X535" s="223" t="s">
        <v>256</v>
      </c>
      <c r="Y535" s="214"/>
      <c r="Z535" s="214"/>
      <c r="AA535" s="214"/>
      <c r="AB535" s="214"/>
      <c r="AC535" s="214"/>
      <c r="AD535" s="214"/>
      <c r="AE535" s="214"/>
      <c r="AF535" s="214"/>
      <c r="AG535" s="214" t="s">
        <v>257</v>
      </c>
      <c r="AH535" s="214"/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21"/>
      <c r="B536" s="222"/>
      <c r="C536" s="271" t="s">
        <v>649</v>
      </c>
      <c r="D536" s="258"/>
      <c r="E536" s="259">
        <v>65.23</v>
      </c>
      <c r="F536" s="223"/>
      <c r="G536" s="223"/>
      <c r="H536" s="223"/>
      <c r="I536" s="223"/>
      <c r="J536" s="223"/>
      <c r="K536" s="223"/>
      <c r="L536" s="223"/>
      <c r="M536" s="223"/>
      <c r="N536" s="223"/>
      <c r="O536" s="223"/>
      <c r="P536" s="223"/>
      <c r="Q536" s="223"/>
      <c r="R536" s="223"/>
      <c r="S536" s="223"/>
      <c r="T536" s="223"/>
      <c r="U536" s="223"/>
      <c r="V536" s="223"/>
      <c r="W536" s="223"/>
      <c r="X536" s="223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198</v>
      </c>
      <c r="AH536" s="214">
        <v>5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21"/>
      <c r="B537" s="222"/>
      <c r="C537" s="272" t="s">
        <v>650</v>
      </c>
      <c r="D537" s="260"/>
      <c r="E537" s="261">
        <v>13.045999999999999</v>
      </c>
      <c r="F537" s="223"/>
      <c r="G537" s="223"/>
      <c r="H537" s="223"/>
      <c r="I537" s="223"/>
      <c r="J537" s="223"/>
      <c r="K537" s="223"/>
      <c r="L537" s="223"/>
      <c r="M537" s="223"/>
      <c r="N537" s="223"/>
      <c r="O537" s="223"/>
      <c r="P537" s="223"/>
      <c r="Q537" s="223"/>
      <c r="R537" s="223"/>
      <c r="S537" s="223"/>
      <c r="T537" s="223"/>
      <c r="U537" s="223"/>
      <c r="V537" s="223"/>
      <c r="W537" s="223"/>
      <c r="X537" s="223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198</v>
      </c>
      <c r="AH537" s="214">
        <v>4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31">
        <v>85</v>
      </c>
      <c r="B538" s="232" t="s">
        <v>651</v>
      </c>
      <c r="C538" s="250" t="s">
        <v>652</v>
      </c>
      <c r="D538" s="233" t="s">
        <v>627</v>
      </c>
      <c r="E538" s="234">
        <v>0.53115000000000001</v>
      </c>
      <c r="F538" s="235"/>
      <c r="G538" s="236">
        <f>ROUND(E538*F538,2)</f>
        <v>0</v>
      </c>
      <c r="H538" s="235"/>
      <c r="I538" s="236">
        <f>ROUND(E538*H538,2)</f>
        <v>0</v>
      </c>
      <c r="J538" s="235"/>
      <c r="K538" s="236">
        <f>ROUND(E538*J538,2)</f>
        <v>0</v>
      </c>
      <c r="L538" s="236">
        <v>21</v>
      </c>
      <c r="M538" s="236">
        <f>G538*(1+L538/100)</f>
        <v>0</v>
      </c>
      <c r="N538" s="236">
        <v>0</v>
      </c>
      <c r="O538" s="236">
        <f>ROUND(E538*N538,2)</f>
        <v>0</v>
      </c>
      <c r="P538" s="236">
        <v>0</v>
      </c>
      <c r="Q538" s="236">
        <f>ROUND(E538*P538,2)</f>
        <v>0</v>
      </c>
      <c r="R538" s="236" t="s">
        <v>637</v>
      </c>
      <c r="S538" s="236" t="s">
        <v>145</v>
      </c>
      <c r="T538" s="237" t="s">
        <v>145</v>
      </c>
      <c r="U538" s="223">
        <v>1.5980000000000001</v>
      </c>
      <c r="V538" s="223">
        <f>ROUND(E538*U538,2)</f>
        <v>0.85</v>
      </c>
      <c r="W538" s="223"/>
      <c r="X538" s="223" t="s">
        <v>628</v>
      </c>
      <c r="Y538" s="214"/>
      <c r="Z538" s="214"/>
      <c r="AA538" s="214"/>
      <c r="AB538" s="214"/>
      <c r="AC538" s="214"/>
      <c r="AD538" s="214"/>
      <c r="AE538" s="214"/>
      <c r="AF538" s="214"/>
      <c r="AG538" s="214" t="s">
        <v>629</v>
      </c>
      <c r="AH538" s="214"/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21"/>
      <c r="B539" s="222"/>
      <c r="C539" s="270" t="s">
        <v>653</v>
      </c>
      <c r="D539" s="268"/>
      <c r="E539" s="268"/>
      <c r="F539" s="268"/>
      <c r="G539" s="268"/>
      <c r="H539" s="223"/>
      <c r="I539" s="223"/>
      <c r="J539" s="223"/>
      <c r="K539" s="223"/>
      <c r="L539" s="223"/>
      <c r="M539" s="223"/>
      <c r="N539" s="223"/>
      <c r="O539" s="223"/>
      <c r="P539" s="223"/>
      <c r="Q539" s="223"/>
      <c r="R539" s="223"/>
      <c r="S539" s="223"/>
      <c r="T539" s="223"/>
      <c r="U539" s="223"/>
      <c r="V539" s="223"/>
      <c r="W539" s="223"/>
      <c r="X539" s="223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196</v>
      </c>
      <c r="AH539" s="214"/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21"/>
      <c r="B540" s="222"/>
      <c r="C540" s="271" t="s">
        <v>631</v>
      </c>
      <c r="D540" s="258"/>
      <c r="E540" s="259"/>
      <c r="F540" s="223"/>
      <c r="G540" s="223"/>
      <c r="H540" s="223"/>
      <c r="I540" s="223"/>
      <c r="J540" s="223"/>
      <c r="K540" s="223"/>
      <c r="L540" s="223"/>
      <c r="M540" s="223"/>
      <c r="N540" s="223"/>
      <c r="O540" s="223"/>
      <c r="P540" s="223"/>
      <c r="Q540" s="223"/>
      <c r="R540" s="223"/>
      <c r="S540" s="223"/>
      <c r="T540" s="223"/>
      <c r="U540" s="223"/>
      <c r="V540" s="223"/>
      <c r="W540" s="223"/>
      <c r="X540" s="223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198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21"/>
      <c r="B541" s="222"/>
      <c r="C541" s="271" t="s">
        <v>654</v>
      </c>
      <c r="D541" s="258"/>
      <c r="E541" s="259"/>
      <c r="F541" s="223"/>
      <c r="G541" s="223"/>
      <c r="H541" s="223"/>
      <c r="I541" s="223"/>
      <c r="J541" s="223"/>
      <c r="K541" s="223"/>
      <c r="L541" s="223"/>
      <c r="M541" s="223"/>
      <c r="N541" s="223"/>
      <c r="O541" s="223"/>
      <c r="P541" s="223"/>
      <c r="Q541" s="223"/>
      <c r="R541" s="223"/>
      <c r="S541" s="223"/>
      <c r="T541" s="223"/>
      <c r="U541" s="223"/>
      <c r="V541" s="223"/>
      <c r="W541" s="223"/>
      <c r="X541" s="223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198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">
      <c r="A542" s="221"/>
      <c r="B542" s="222"/>
      <c r="C542" s="271" t="s">
        <v>655</v>
      </c>
      <c r="D542" s="258"/>
      <c r="E542" s="259">
        <v>0.53115000000000001</v>
      </c>
      <c r="F542" s="223"/>
      <c r="G542" s="223"/>
      <c r="H542" s="223"/>
      <c r="I542" s="223"/>
      <c r="J542" s="223"/>
      <c r="K542" s="223"/>
      <c r="L542" s="223"/>
      <c r="M542" s="223"/>
      <c r="N542" s="223"/>
      <c r="O542" s="223"/>
      <c r="P542" s="223"/>
      <c r="Q542" s="223"/>
      <c r="R542" s="223"/>
      <c r="S542" s="223"/>
      <c r="T542" s="223"/>
      <c r="U542" s="223"/>
      <c r="V542" s="223"/>
      <c r="W542" s="223"/>
      <c r="X542" s="223"/>
      <c r="Y542" s="214"/>
      <c r="Z542" s="214"/>
      <c r="AA542" s="214"/>
      <c r="AB542" s="214"/>
      <c r="AC542" s="214"/>
      <c r="AD542" s="214"/>
      <c r="AE542" s="214"/>
      <c r="AF542" s="214"/>
      <c r="AG542" s="214" t="s">
        <v>198</v>
      </c>
      <c r="AH542" s="214">
        <v>0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x14ac:dyDescent="0.2">
      <c r="A543" s="225" t="s">
        <v>140</v>
      </c>
      <c r="B543" s="226" t="s">
        <v>99</v>
      </c>
      <c r="C543" s="249" t="s">
        <v>100</v>
      </c>
      <c r="D543" s="227"/>
      <c r="E543" s="228"/>
      <c r="F543" s="229"/>
      <c r="G543" s="229">
        <f>SUMIF(AG544:AG603,"&lt;&gt;NOR",G544:G603)</f>
        <v>0</v>
      </c>
      <c r="H543" s="229"/>
      <c r="I543" s="229">
        <f>SUM(I544:I603)</f>
        <v>0</v>
      </c>
      <c r="J543" s="229"/>
      <c r="K543" s="229">
        <f>SUM(K544:K603)</f>
        <v>0</v>
      </c>
      <c r="L543" s="229"/>
      <c r="M543" s="229">
        <f>SUM(M544:M603)</f>
        <v>0</v>
      </c>
      <c r="N543" s="229"/>
      <c r="O543" s="229">
        <f>SUM(O544:O603)</f>
        <v>0.37</v>
      </c>
      <c r="P543" s="229"/>
      <c r="Q543" s="229">
        <f>SUM(Q544:Q603)</f>
        <v>0.37</v>
      </c>
      <c r="R543" s="229"/>
      <c r="S543" s="229"/>
      <c r="T543" s="230"/>
      <c r="U543" s="224"/>
      <c r="V543" s="224">
        <f>SUM(V544:V603)</f>
        <v>69.02000000000001</v>
      </c>
      <c r="W543" s="224"/>
      <c r="X543" s="224"/>
      <c r="AG543" t="s">
        <v>141</v>
      </c>
    </row>
    <row r="544" spans="1:60" ht="22.5" outlineLevel="1" x14ac:dyDescent="0.2">
      <c r="A544" s="231">
        <v>86</v>
      </c>
      <c r="B544" s="232" t="s">
        <v>656</v>
      </c>
      <c r="C544" s="250" t="s">
        <v>657</v>
      </c>
      <c r="D544" s="233" t="s">
        <v>206</v>
      </c>
      <c r="E544" s="234">
        <v>27.55</v>
      </c>
      <c r="F544" s="235"/>
      <c r="G544" s="236">
        <f>ROUND(E544*F544,2)</f>
        <v>0</v>
      </c>
      <c r="H544" s="235"/>
      <c r="I544" s="236">
        <f>ROUND(E544*H544,2)</f>
        <v>0</v>
      </c>
      <c r="J544" s="235"/>
      <c r="K544" s="236">
        <f>ROUND(E544*J544,2)</f>
        <v>0</v>
      </c>
      <c r="L544" s="236">
        <v>21</v>
      </c>
      <c r="M544" s="236">
        <f>G544*(1+L544/100)</f>
        <v>0</v>
      </c>
      <c r="N544" s="236">
        <v>4.0000000000000003E-5</v>
      </c>
      <c r="O544" s="236">
        <f>ROUND(E544*N544,2)</f>
        <v>0</v>
      </c>
      <c r="P544" s="236">
        <v>0</v>
      </c>
      <c r="Q544" s="236">
        <f>ROUND(E544*P544,2)</f>
        <v>0</v>
      </c>
      <c r="R544" s="236" t="s">
        <v>658</v>
      </c>
      <c r="S544" s="236" t="s">
        <v>145</v>
      </c>
      <c r="T544" s="237" t="s">
        <v>145</v>
      </c>
      <c r="U544" s="223">
        <v>0.27024999999999999</v>
      </c>
      <c r="V544" s="223">
        <f>ROUND(E544*U544,2)</f>
        <v>7.45</v>
      </c>
      <c r="W544" s="223"/>
      <c r="X544" s="223" t="s">
        <v>193</v>
      </c>
      <c r="Y544" s="214"/>
      <c r="Z544" s="214"/>
      <c r="AA544" s="214"/>
      <c r="AB544" s="214"/>
      <c r="AC544" s="214"/>
      <c r="AD544" s="214"/>
      <c r="AE544" s="214"/>
      <c r="AF544" s="214"/>
      <c r="AG544" s="214" t="s">
        <v>194</v>
      </c>
      <c r="AH544" s="214"/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21"/>
      <c r="B545" s="222"/>
      <c r="C545" s="271" t="s">
        <v>659</v>
      </c>
      <c r="D545" s="258"/>
      <c r="E545" s="259">
        <v>27.55</v>
      </c>
      <c r="F545" s="223"/>
      <c r="G545" s="223"/>
      <c r="H545" s="223"/>
      <c r="I545" s="223"/>
      <c r="J545" s="223"/>
      <c r="K545" s="223"/>
      <c r="L545" s="223"/>
      <c r="M545" s="223"/>
      <c r="N545" s="223"/>
      <c r="O545" s="223"/>
      <c r="P545" s="223"/>
      <c r="Q545" s="223"/>
      <c r="R545" s="223"/>
      <c r="S545" s="223"/>
      <c r="T545" s="223"/>
      <c r="U545" s="223"/>
      <c r="V545" s="223"/>
      <c r="W545" s="223"/>
      <c r="X545" s="223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198</v>
      </c>
      <c r="AH545" s="214">
        <v>5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ht="22.5" outlineLevel="1" x14ac:dyDescent="0.2">
      <c r="A546" s="231">
        <v>87</v>
      </c>
      <c r="B546" s="232" t="s">
        <v>660</v>
      </c>
      <c r="C546" s="250" t="s">
        <v>661</v>
      </c>
      <c r="D546" s="233" t="s">
        <v>206</v>
      </c>
      <c r="E546" s="234">
        <v>9</v>
      </c>
      <c r="F546" s="235"/>
      <c r="G546" s="236">
        <f>ROUND(E546*F546,2)</f>
        <v>0</v>
      </c>
      <c r="H546" s="235"/>
      <c r="I546" s="236">
        <f>ROUND(E546*H546,2)</f>
        <v>0</v>
      </c>
      <c r="J546" s="235"/>
      <c r="K546" s="236">
        <f>ROUND(E546*J546,2)</f>
        <v>0</v>
      </c>
      <c r="L546" s="236">
        <v>21</v>
      </c>
      <c r="M546" s="236">
        <f>G546*(1+L546/100)</f>
        <v>0</v>
      </c>
      <c r="N546" s="236">
        <v>6.0000000000000002E-5</v>
      </c>
      <c r="O546" s="236">
        <f>ROUND(E546*N546,2)</f>
        <v>0</v>
      </c>
      <c r="P546" s="236">
        <v>0</v>
      </c>
      <c r="Q546" s="236">
        <f>ROUND(E546*P546,2)</f>
        <v>0</v>
      </c>
      <c r="R546" s="236" t="s">
        <v>658</v>
      </c>
      <c r="S546" s="236" t="s">
        <v>145</v>
      </c>
      <c r="T546" s="237" t="s">
        <v>145</v>
      </c>
      <c r="U546" s="223">
        <v>0.25645000000000001</v>
      </c>
      <c r="V546" s="223">
        <f>ROUND(E546*U546,2)</f>
        <v>2.31</v>
      </c>
      <c r="W546" s="223"/>
      <c r="X546" s="223" t="s">
        <v>193</v>
      </c>
      <c r="Y546" s="214"/>
      <c r="Z546" s="214"/>
      <c r="AA546" s="214"/>
      <c r="AB546" s="214"/>
      <c r="AC546" s="214"/>
      <c r="AD546" s="214"/>
      <c r="AE546" s="214"/>
      <c r="AF546" s="214"/>
      <c r="AG546" s="214" t="s">
        <v>194</v>
      </c>
      <c r="AH546" s="214"/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21"/>
      <c r="B547" s="222"/>
      <c r="C547" s="271" t="s">
        <v>662</v>
      </c>
      <c r="D547" s="258"/>
      <c r="E547" s="259">
        <v>9</v>
      </c>
      <c r="F547" s="223"/>
      <c r="G547" s="223"/>
      <c r="H547" s="223"/>
      <c r="I547" s="223"/>
      <c r="J547" s="223"/>
      <c r="K547" s="223"/>
      <c r="L547" s="223"/>
      <c r="M547" s="223"/>
      <c r="N547" s="223"/>
      <c r="O547" s="223"/>
      <c r="P547" s="223"/>
      <c r="Q547" s="223"/>
      <c r="R547" s="223"/>
      <c r="S547" s="223"/>
      <c r="T547" s="223"/>
      <c r="U547" s="223"/>
      <c r="V547" s="223"/>
      <c r="W547" s="223"/>
      <c r="X547" s="223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198</v>
      </c>
      <c r="AH547" s="214">
        <v>5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ht="22.5" outlineLevel="1" x14ac:dyDescent="0.2">
      <c r="A548" s="231">
        <v>88</v>
      </c>
      <c r="B548" s="232" t="s">
        <v>663</v>
      </c>
      <c r="C548" s="250" t="s">
        <v>664</v>
      </c>
      <c r="D548" s="233" t="s">
        <v>206</v>
      </c>
      <c r="E548" s="234">
        <v>27.06</v>
      </c>
      <c r="F548" s="235"/>
      <c r="G548" s="236">
        <f>ROUND(E548*F548,2)</f>
        <v>0</v>
      </c>
      <c r="H548" s="235"/>
      <c r="I548" s="236">
        <f>ROUND(E548*H548,2)</f>
        <v>0</v>
      </c>
      <c r="J548" s="235"/>
      <c r="K548" s="236">
        <f>ROUND(E548*J548,2)</f>
        <v>0</v>
      </c>
      <c r="L548" s="236">
        <v>21</v>
      </c>
      <c r="M548" s="236">
        <f>G548*(1+L548/100)</f>
        <v>0</v>
      </c>
      <c r="N548" s="236">
        <v>3.1099999999999999E-3</v>
      </c>
      <c r="O548" s="236">
        <f>ROUND(E548*N548,2)</f>
        <v>0.08</v>
      </c>
      <c r="P548" s="236">
        <v>0</v>
      </c>
      <c r="Q548" s="236">
        <f>ROUND(E548*P548,2)</f>
        <v>0</v>
      </c>
      <c r="R548" s="236" t="s">
        <v>658</v>
      </c>
      <c r="S548" s="236" t="s">
        <v>145</v>
      </c>
      <c r="T548" s="237" t="s">
        <v>145</v>
      </c>
      <c r="U548" s="223">
        <v>0.28999999999999998</v>
      </c>
      <c r="V548" s="223">
        <f>ROUND(E548*U548,2)</f>
        <v>7.85</v>
      </c>
      <c r="W548" s="223"/>
      <c r="X548" s="223" t="s">
        <v>193</v>
      </c>
      <c r="Y548" s="214"/>
      <c r="Z548" s="214"/>
      <c r="AA548" s="214"/>
      <c r="AB548" s="214"/>
      <c r="AC548" s="214"/>
      <c r="AD548" s="214"/>
      <c r="AE548" s="214"/>
      <c r="AF548" s="214"/>
      <c r="AG548" s="214" t="s">
        <v>194</v>
      </c>
      <c r="AH548" s="214"/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21"/>
      <c r="B549" s="222"/>
      <c r="C549" s="270" t="s">
        <v>665</v>
      </c>
      <c r="D549" s="268"/>
      <c r="E549" s="268"/>
      <c r="F549" s="268"/>
      <c r="G549" s="268"/>
      <c r="H549" s="223"/>
      <c r="I549" s="223"/>
      <c r="J549" s="223"/>
      <c r="K549" s="223"/>
      <c r="L549" s="223"/>
      <c r="M549" s="223"/>
      <c r="N549" s="223"/>
      <c r="O549" s="223"/>
      <c r="P549" s="223"/>
      <c r="Q549" s="223"/>
      <c r="R549" s="223"/>
      <c r="S549" s="223"/>
      <c r="T549" s="223"/>
      <c r="U549" s="223"/>
      <c r="V549" s="223"/>
      <c r="W549" s="223"/>
      <c r="X549" s="223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196</v>
      </c>
      <c r="AH549" s="214"/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21"/>
      <c r="B550" s="222"/>
      <c r="C550" s="253" t="s">
        <v>666</v>
      </c>
      <c r="D550" s="247"/>
      <c r="E550" s="247"/>
      <c r="F550" s="247"/>
      <c r="G550" s="247"/>
      <c r="H550" s="223"/>
      <c r="I550" s="223"/>
      <c r="J550" s="223"/>
      <c r="K550" s="223"/>
      <c r="L550" s="223"/>
      <c r="M550" s="223"/>
      <c r="N550" s="223"/>
      <c r="O550" s="223"/>
      <c r="P550" s="223"/>
      <c r="Q550" s="223"/>
      <c r="R550" s="223"/>
      <c r="S550" s="223"/>
      <c r="T550" s="223"/>
      <c r="U550" s="223"/>
      <c r="V550" s="223"/>
      <c r="W550" s="223"/>
      <c r="X550" s="223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150</v>
      </c>
      <c r="AH550" s="214"/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">
      <c r="A551" s="221"/>
      <c r="B551" s="222"/>
      <c r="C551" s="271" t="s">
        <v>667</v>
      </c>
      <c r="D551" s="258"/>
      <c r="E551" s="259"/>
      <c r="F551" s="223"/>
      <c r="G551" s="223"/>
      <c r="H551" s="223"/>
      <c r="I551" s="223"/>
      <c r="J551" s="223"/>
      <c r="K551" s="223"/>
      <c r="L551" s="223"/>
      <c r="M551" s="223"/>
      <c r="N551" s="223"/>
      <c r="O551" s="223"/>
      <c r="P551" s="223"/>
      <c r="Q551" s="223"/>
      <c r="R551" s="223"/>
      <c r="S551" s="223"/>
      <c r="T551" s="223"/>
      <c r="U551" s="223"/>
      <c r="V551" s="223"/>
      <c r="W551" s="223"/>
      <c r="X551" s="223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198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21"/>
      <c r="B552" s="222"/>
      <c r="C552" s="271" t="s">
        <v>668</v>
      </c>
      <c r="D552" s="258"/>
      <c r="E552" s="259">
        <v>24.84</v>
      </c>
      <c r="F552" s="223"/>
      <c r="G552" s="223"/>
      <c r="H552" s="223"/>
      <c r="I552" s="223"/>
      <c r="J552" s="223"/>
      <c r="K552" s="223"/>
      <c r="L552" s="223"/>
      <c r="M552" s="223"/>
      <c r="N552" s="223"/>
      <c r="O552" s="223"/>
      <c r="P552" s="223"/>
      <c r="Q552" s="223"/>
      <c r="R552" s="223"/>
      <c r="S552" s="223"/>
      <c r="T552" s="223"/>
      <c r="U552" s="223"/>
      <c r="V552" s="223"/>
      <c r="W552" s="223"/>
      <c r="X552" s="223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198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21"/>
      <c r="B553" s="222"/>
      <c r="C553" s="271" t="s">
        <v>669</v>
      </c>
      <c r="D553" s="258"/>
      <c r="E553" s="259">
        <v>1.26</v>
      </c>
      <c r="F553" s="223"/>
      <c r="G553" s="223"/>
      <c r="H553" s="223"/>
      <c r="I553" s="223"/>
      <c r="J553" s="223"/>
      <c r="K553" s="223"/>
      <c r="L553" s="223"/>
      <c r="M553" s="223"/>
      <c r="N553" s="223"/>
      <c r="O553" s="223"/>
      <c r="P553" s="223"/>
      <c r="Q553" s="223"/>
      <c r="R553" s="223"/>
      <c r="S553" s="223"/>
      <c r="T553" s="223"/>
      <c r="U553" s="223"/>
      <c r="V553" s="223"/>
      <c r="W553" s="223"/>
      <c r="X553" s="223"/>
      <c r="Y553" s="214"/>
      <c r="Z553" s="214"/>
      <c r="AA553" s="214"/>
      <c r="AB553" s="214"/>
      <c r="AC553" s="214"/>
      <c r="AD553" s="214"/>
      <c r="AE553" s="214"/>
      <c r="AF553" s="214"/>
      <c r="AG553" s="214" t="s">
        <v>198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21"/>
      <c r="B554" s="222"/>
      <c r="C554" s="271" t="s">
        <v>670</v>
      </c>
      <c r="D554" s="258"/>
      <c r="E554" s="259">
        <v>0.96</v>
      </c>
      <c r="F554" s="223"/>
      <c r="G554" s="223"/>
      <c r="H554" s="223"/>
      <c r="I554" s="223"/>
      <c r="J554" s="223"/>
      <c r="K554" s="223"/>
      <c r="L554" s="223"/>
      <c r="M554" s="223"/>
      <c r="N554" s="223"/>
      <c r="O554" s="223"/>
      <c r="P554" s="223"/>
      <c r="Q554" s="223"/>
      <c r="R554" s="223"/>
      <c r="S554" s="223"/>
      <c r="T554" s="223"/>
      <c r="U554" s="223"/>
      <c r="V554" s="223"/>
      <c r="W554" s="223"/>
      <c r="X554" s="223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198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ht="22.5" outlineLevel="1" x14ac:dyDescent="0.2">
      <c r="A555" s="231">
        <v>89</v>
      </c>
      <c r="B555" s="232" t="s">
        <v>671</v>
      </c>
      <c r="C555" s="250" t="s">
        <v>672</v>
      </c>
      <c r="D555" s="233" t="s">
        <v>206</v>
      </c>
      <c r="E555" s="234">
        <v>9.84</v>
      </c>
      <c r="F555" s="235"/>
      <c r="G555" s="236">
        <f>ROUND(E555*F555,2)</f>
        <v>0</v>
      </c>
      <c r="H555" s="235"/>
      <c r="I555" s="236">
        <f>ROUND(E555*H555,2)</f>
        <v>0</v>
      </c>
      <c r="J555" s="235"/>
      <c r="K555" s="236">
        <f>ROUND(E555*J555,2)</f>
        <v>0</v>
      </c>
      <c r="L555" s="236">
        <v>21</v>
      </c>
      <c r="M555" s="236">
        <f>G555*(1+L555/100)</f>
        <v>0</v>
      </c>
      <c r="N555" s="236">
        <v>4.3400000000000001E-3</v>
      </c>
      <c r="O555" s="236">
        <f>ROUND(E555*N555,2)</f>
        <v>0.04</v>
      </c>
      <c r="P555" s="236">
        <v>0</v>
      </c>
      <c r="Q555" s="236">
        <f>ROUND(E555*P555,2)</f>
        <v>0</v>
      </c>
      <c r="R555" s="236" t="s">
        <v>658</v>
      </c>
      <c r="S555" s="236" t="s">
        <v>145</v>
      </c>
      <c r="T555" s="237" t="s">
        <v>145</v>
      </c>
      <c r="U555" s="223">
        <v>0.3</v>
      </c>
      <c r="V555" s="223">
        <f>ROUND(E555*U555,2)</f>
        <v>2.95</v>
      </c>
      <c r="W555" s="223"/>
      <c r="X555" s="223" t="s">
        <v>193</v>
      </c>
      <c r="Y555" s="214"/>
      <c r="Z555" s="214"/>
      <c r="AA555" s="214"/>
      <c r="AB555" s="214"/>
      <c r="AC555" s="214"/>
      <c r="AD555" s="214"/>
      <c r="AE555" s="214"/>
      <c r="AF555" s="214"/>
      <c r="AG555" s="214" t="s">
        <v>194</v>
      </c>
      <c r="AH555" s="214"/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 x14ac:dyDescent="0.2">
      <c r="A556" s="221"/>
      <c r="B556" s="222"/>
      <c r="C556" s="270" t="s">
        <v>665</v>
      </c>
      <c r="D556" s="268"/>
      <c r="E556" s="268"/>
      <c r="F556" s="268"/>
      <c r="G556" s="268"/>
      <c r="H556" s="223"/>
      <c r="I556" s="223"/>
      <c r="J556" s="223"/>
      <c r="K556" s="223"/>
      <c r="L556" s="223"/>
      <c r="M556" s="223"/>
      <c r="N556" s="223"/>
      <c r="O556" s="223"/>
      <c r="P556" s="223"/>
      <c r="Q556" s="223"/>
      <c r="R556" s="223"/>
      <c r="S556" s="223"/>
      <c r="T556" s="223"/>
      <c r="U556" s="223"/>
      <c r="V556" s="223"/>
      <c r="W556" s="223"/>
      <c r="X556" s="223"/>
      <c r="Y556" s="214"/>
      <c r="Z556" s="214"/>
      <c r="AA556" s="214"/>
      <c r="AB556" s="214"/>
      <c r="AC556" s="214"/>
      <c r="AD556" s="214"/>
      <c r="AE556" s="214"/>
      <c r="AF556" s="214"/>
      <c r="AG556" s="214" t="s">
        <v>196</v>
      </c>
      <c r="AH556" s="214"/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">
      <c r="A557" s="221"/>
      <c r="B557" s="222"/>
      <c r="C557" s="253" t="s">
        <v>666</v>
      </c>
      <c r="D557" s="247"/>
      <c r="E557" s="247"/>
      <c r="F557" s="247"/>
      <c r="G557" s="247"/>
      <c r="H557" s="223"/>
      <c r="I557" s="223"/>
      <c r="J557" s="223"/>
      <c r="K557" s="223"/>
      <c r="L557" s="223"/>
      <c r="M557" s="223"/>
      <c r="N557" s="223"/>
      <c r="O557" s="223"/>
      <c r="P557" s="223"/>
      <c r="Q557" s="223"/>
      <c r="R557" s="223"/>
      <c r="S557" s="223"/>
      <c r="T557" s="223"/>
      <c r="U557" s="223"/>
      <c r="V557" s="223"/>
      <c r="W557" s="223"/>
      <c r="X557" s="223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150</v>
      </c>
      <c r="AH557" s="214"/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">
      <c r="A558" s="221"/>
      <c r="B558" s="222"/>
      <c r="C558" s="271" t="s">
        <v>667</v>
      </c>
      <c r="D558" s="258"/>
      <c r="E558" s="259"/>
      <c r="F558" s="223"/>
      <c r="G558" s="223"/>
      <c r="H558" s="223"/>
      <c r="I558" s="223"/>
      <c r="J558" s="223"/>
      <c r="K558" s="223"/>
      <c r="L558" s="223"/>
      <c r="M558" s="223"/>
      <c r="N558" s="223"/>
      <c r="O558" s="223"/>
      <c r="P558" s="223"/>
      <c r="Q558" s="223"/>
      <c r="R558" s="223"/>
      <c r="S558" s="223"/>
      <c r="T558" s="223"/>
      <c r="U558" s="223"/>
      <c r="V558" s="223"/>
      <c r="W558" s="223"/>
      <c r="X558" s="223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198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 x14ac:dyDescent="0.2">
      <c r="A559" s="221"/>
      <c r="B559" s="222"/>
      <c r="C559" s="271" t="s">
        <v>673</v>
      </c>
      <c r="D559" s="258"/>
      <c r="E559" s="259">
        <v>1.51</v>
      </c>
      <c r="F559" s="223"/>
      <c r="G559" s="223"/>
      <c r="H559" s="223"/>
      <c r="I559" s="223"/>
      <c r="J559" s="223"/>
      <c r="K559" s="223"/>
      <c r="L559" s="223"/>
      <c r="M559" s="223"/>
      <c r="N559" s="223"/>
      <c r="O559" s="223"/>
      <c r="P559" s="223"/>
      <c r="Q559" s="223"/>
      <c r="R559" s="223"/>
      <c r="S559" s="223"/>
      <c r="T559" s="223"/>
      <c r="U559" s="223"/>
      <c r="V559" s="223"/>
      <c r="W559" s="223"/>
      <c r="X559" s="223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198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1" x14ac:dyDescent="0.2">
      <c r="A560" s="221"/>
      <c r="B560" s="222"/>
      <c r="C560" s="271" t="s">
        <v>674</v>
      </c>
      <c r="D560" s="258"/>
      <c r="E560" s="259">
        <v>4.12</v>
      </c>
      <c r="F560" s="223"/>
      <c r="G560" s="223"/>
      <c r="H560" s="223"/>
      <c r="I560" s="223"/>
      <c r="J560" s="223"/>
      <c r="K560" s="223"/>
      <c r="L560" s="223"/>
      <c r="M560" s="223"/>
      <c r="N560" s="223"/>
      <c r="O560" s="223"/>
      <c r="P560" s="223"/>
      <c r="Q560" s="223"/>
      <c r="R560" s="223"/>
      <c r="S560" s="223"/>
      <c r="T560" s="223"/>
      <c r="U560" s="223"/>
      <c r="V560" s="223"/>
      <c r="W560" s="223"/>
      <c r="X560" s="223"/>
      <c r="Y560" s="214"/>
      <c r="Z560" s="214"/>
      <c r="AA560" s="214"/>
      <c r="AB560" s="214"/>
      <c r="AC560" s="214"/>
      <c r="AD560" s="214"/>
      <c r="AE560" s="214"/>
      <c r="AF560" s="214"/>
      <c r="AG560" s="214" t="s">
        <v>198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21"/>
      <c r="B561" s="222"/>
      <c r="C561" s="271" t="s">
        <v>675</v>
      </c>
      <c r="D561" s="258"/>
      <c r="E561" s="259">
        <v>4.21</v>
      </c>
      <c r="F561" s="223"/>
      <c r="G561" s="223"/>
      <c r="H561" s="223"/>
      <c r="I561" s="223"/>
      <c r="J561" s="223"/>
      <c r="K561" s="223"/>
      <c r="L561" s="223"/>
      <c r="M561" s="223"/>
      <c r="N561" s="223"/>
      <c r="O561" s="223"/>
      <c r="P561" s="223"/>
      <c r="Q561" s="223"/>
      <c r="R561" s="223"/>
      <c r="S561" s="223"/>
      <c r="T561" s="223"/>
      <c r="U561" s="223"/>
      <c r="V561" s="223"/>
      <c r="W561" s="223"/>
      <c r="X561" s="223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198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31">
        <v>90</v>
      </c>
      <c r="B562" s="232" t="s">
        <v>676</v>
      </c>
      <c r="C562" s="250" t="s">
        <v>677</v>
      </c>
      <c r="D562" s="233" t="s">
        <v>206</v>
      </c>
      <c r="E562" s="234">
        <v>27.55</v>
      </c>
      <c r="F562" s="235"/>
      <c r="G562" s="236">
        <f>ROUND(E562*F562,2)</f>
        <v>0</v>
      </c>
      <c r="H562" s="235"/>
      <c r="I562" s="236">
        <f>ROUND(E562*H562,2)</f>
        <v>0</v>
      </c>
      <c r="J562" s="235"/>
      <c r="K562" s="236">
        <f>ROUND(E562*J562,2)</f>
        <v>0</v>
      </c>
      <c r="L562" s="236">
        <v>21</v>
      </c>
      <c r="M562" s="236">
        <f>G562*(1+L562/100)</f>
        <v>0</v>
      </c>
      <c r="N562" s="236">
        <v>0</v>
      </c>
      <c r="O562" s="236">
        <f>ROUND(E562*N562,2)</f>
        <v>0</v>
      </c>
      <c r="P562" s="236">
        <v>3.3600000000000001E-3</v>
      </c>
      <c r="Q562" s="236">
        <f>ROUND(E562*P562,2)</f>
        <v>0.09</v>
      </c>
      <c r="R562" s="236" t="s">
        <v>658</v>
      </c>
      <c r="S562" s="236" t="s">
        <v>145</v>
      </c>
      <c r="T562" s="237" t="s">
        <v>145</v>
      </c>
      <c r="U562" s="223">
        <v>6.9000000000000006E-2</v>
      </c>
      <c r="V562" s="223">
        <f>ROUND(E562*U562,2)</f>
        <v>1.9</v>
      </c>
      <c r="W562" s="223"/>
      <c r="X562" s="223" t="s">
        <v>193</v>
      </c>
      <c r="Y562" s="214"/>
      <c r="Z562" s="214"/>
      <c r="AA562" s="214"/>
      <c r="AB562" s="214"/>
      <c r="AC562" s="214"/>
      <c r="AD562" s="214"/>
      <c r="AE562" s="214"/>
      <c r="AF562" s="214"/>
      <c r="AG562" s="214" t="s">
        <v>194</v>
      </c>
      <c r="AH562" s="214"/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">
      <c r="A563" s="221"/>
      <c r="B563" s="222"/>
      <c r="C563" s="271" t="s">
        <v>678</v>
      </c>
      <c r="D563" s="258"/>
      <c r="E563" s="259"/>
      <c r="F563" s="223"/>
      <c r="G563" s="223"/>
      <c r="H563" s="223"/>
      <c r="I563" s="223"/>
      <c r="J563" s="223"/>
      <c r="K563" s="223"/>
      <c r="L563" s="223"/>
      <c r="M563" s="223"/>
      <c r="N563" s="223"/>
      <c r="O563" s="223"/>
      <c r="P563" s="223"/>
      <c r="Q563" s="223"/>
      <c r="R563" s="223"/>
      <c r="S563" s="223"/>
      <c r="T563" s="223"/>
      <c r="U563" s="223"/>
      <c r="V563" s="223"/>
      <c r="W563" s="223"/>
      <c r="X563" s="223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198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 x14ac:dyDescent="0.2">
      <c r="A564" s="221"/>
      <c r="B564" s="222"/>
      <c r="C564" s="271" t="s">
        <v>679</v>
      </c>
      <c r="D564" s="258"/>
      <c r="E564" s="259">
        <v>27.55</v>
      </c>
      <c r="F564" s="223"/>
      <c r="G564" s="223"/>
      <c r="H564" s="223"/>
      <c r="I564" s="223"/>
      <c r="J564" s="223"/>
      <c r="K564" s="223"/>
      <c r="L564" s="223"/>
      <c r="M564" s="223"/>
      <c r="N564" s="223"/>
      <c r="O564" s="223"/>
      <c r="P564" s="223"/>
      <c r="Q564" s="223"/>
      <c r="R564" s="223"/>
      <c r="S564" s="223"/>
      <c r="T564" s="223"/>
      <c r="U564" s="223"/>
      <c r="V564" s="223"/>
      <c r="W564" s="223"/>
      <c r="X564" s="223"/>
      <c r="Y564" s="214"/>
      <c r="Z564" s="214"/>
      <c r="AA564" s="214"/>
      <c r="AB564" s="214"/>
      <c r="AC564" s="214"/>
      <c r="AD564" s="214"/>
      <c r="AE564" s="214"/>
      <c r="AF564" s="214"/>
      <c r="AG564" s="214" t="s">
        <v>198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31">
        <v>91</v>
      </c>
      <c r="B565" s="232" t="s">
        <v>680</v>
      </c>
      <c r="C565" s="250" t="s">
        <v>681</v>
      </c>
      <c r="D565" s="233" t="s">
        <v>206</v>
      </c>
      <c r="E565" s="234">
        <v>42.06</v>
      </c>
      <c r="F565" s="235"/>
      <c r="G565" s="236">
        <f>ROUND(E565*F565,2)</f>
        <v>0</v>
      </c>
      <c r="H565" s="235"/>
      <c r="I565" s="236">
        <f>ROUND(E565*H565,2)</f>
        <v>0</v>
      </c>
      <c r="J565" s="235"/>
      <c r="K565" s="236">
        <f>ROUND(E565*J565,2)</f>
        <v>0</v>
      </c>
      <c r="L565" s="236">
        <v>21</v>
      </c>
      <c r="M565" s="236">
        <f>G565*(1+L565/100)</f>
        <v>0</v>
      </c>
      <c r="N565" s="236">
        <v>0</v>
      </c>
      <c r="O565" s="236">
        <f>ROUND(E565*N565,2)</f>
        <v>0</v>
      </c>
      <c r="P565" s="236">
        <v>1.3500000000000001E-3</v>
      </c>
      <c r="Q565" s="236">
        <f>ROUND(E565*P565,2)</f>
        <v>0.06</v>
      </c>
      <c r="R565" s="236" t="s">
        <v>658</v>
      </c>
      <c r="S565" s="236" t="s">
        <v>145</v>
      </c>
      <c r="T565" s="237" t="s">
        <v>145</v>
      </c>
      <c r="U565" s="223">
        <v>9.1999999999999998E-2</v>
      </c>
      <c r="V565" s="223">
        <f>ROUND(E565*U565,2)</f>
        <v>3.87</v>
      </c>
      <c r="W565" s="223"/>
      <c r="X565" s="223" t="s">
        <v>193</v>
      </c>
      <c r="Y565" s="214"/>
      <c r="Z565" s="214"/>
      <c r="AA565" s="214"/>
      <c r="AB565" s="214"/>
      <c r="AC565" s="214"/>
      <c r="AD565" s="214"/>
      <c r="AE565" s="214"/>
      <c r="AF565" s="214"/>
      <c r="AG565" s="214" t="s">
        <v>194</v>
      </c>
      <c r="AH565" s="214"/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21"/>
      <c r="B566" s="222"/>
      <c r="C566" s="271" t="s">
        <v>678</v>
      </c>
      <c r="D566" s="258"/>
      <c r="E566" s="259"/>
      <c r="F566" s="223"/>
      <c r="G566" s="223"/>
      <c r="H566" s="223"/>
      <c r="I566" s="223"/>
      <c r="J566" s="223"/>
      <c r="K566" s="223"/>
      <c r="L566" s="223"/>
      <c r="M566" s="223"/>
      <c r="N566" s="223"/>
      <c r="O566" s="223"/>
      <c r="P566" s="223"/>
      <c r="Q566" s="223"/>
      <c r="R566" s="223"/>
      <c r="S566" s="223"/>
      <c r="T566" s="223"/>
      <c r="U566" s="223"/>
      <c r="V566" s="223"/>
      <c r="W566" s="223"/>
      <c r="X566" s="223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198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21"/>
      <c r="B567" s="222"/>
      <c r="C567" s="271" t="s">
        <v>667</v>
      </c>
      <c r="D567" s="258"/>
      <c r="E567" s="259"/>
      <c r="F567" s="223"/>
      <c r="G567" s="223"/>
      <c r="H567" s="223"/>
      <c r="I567" s="223"/>
      <c r="J567" s="223"/>
      <c r="K567" s="223"/>
      <c r="L567" s="223"/>
      <c r="M567" s="223"/>
      <c r="N567" s="223"/>
      <c r="O567" s="223"/>
      <c r="P567" s="223"/>
      <c r="Q567" s="223"/>
      <c r="R567" s="223"/>
      <c r="S567" s="223"/>
      <c r="T567" s="223"/>
      <c r="U567" s="223"/>
      <c r="V567" s="223"/>
      <c r="W567" s="223"/>
      <c r="X567" s="223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198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21"/>
      <c r="B568" s="222"/>
      <c r="C568" s="271" t="s">
        <v>682</v>
      </c>
      <c r="D568" s="258"/>
      <c r="E568" s="259">
        <v>24.3</v>
      </c>
      <c r="F568" s="223"/>
      <c r="G568" s="223"/>
      <c r="H568" s="223"/>
      <c r="I568" s="223"/>
      <c r="J568" s="223"/>
      <c r="K568" s="223"/>
      <c r="L568" s="223"/>
      <c r="M568" s="223"/>
      <c r="N568" s="223"/>
      <c r="O568" s="223"/>
      <c r="P568" s="223"/>
      <c r="Q568" s="223"/>
      <c r="R568" s="223"/>
      <c r="S568" s="223"/>
      <c r="T568" s="223"/>
      <c r="U568" s="223"/>
      <c r="V568" s="223"/>
      <c r="W568" s="223"/>
      <c r="X568" s="223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198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21"/>
      <c r="B569" s="222"/>
      <c r="C569" s="271" t="s">
        <v>683</v>
      </c>
      <c r="D569" s="258"/>
      <c r="E569" s="259">
        <v>1.2</v>
      </c>
      <c r="F569" s="223"/>
      <c r="G569" s="223"/>
      <c r="H569" s="223"/>
      <c r="I569" s="223"/>
      <c r="J569" s="223"/>
      <c r="K569" s="223"/>
      <c r="L569" s="223"/>
      <c r="M569" s="223"/>
      <c r="N569" s="223"/>
      <c r="O569" s="223"/>
      <c r="P569" s="223"/>
      <c r="Q569" s="223"/>
      <c r="R569" s="223"/>
      <c r="S569" s="223"/>
      <c r="T569" s="223"/>
      <c r="U569" s="223"/>
      <c r="V569" s="223"/>
      <c r="W569" s="223"/>
      <c r="X569" s="223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198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 x14ac:dyDescent="0.2">
      <c r="A570" s="221"/>
      <c r="B570" s="222"/>
      <c r="C570" s="271" t="s">
        <v>684</v>
      </c>
      <c r="D570" s="258"/>
      <c r="E570" s="259">
        <v>0.9</v>
      </c>
      <c r="F570" s="223"/>
      <c r="G570" s="223"/>
      <c r="H570" s="223"/>
      <c r="I570" s="223"/>
      <c r="J570" s="223"/>
      <c r="K570" s="223"/>
      <c r="L570" s="223"/>
      <c r="M570" s="223"/>
      <c r="N570" s="223"/>
      <c r="O570" s="223"/>
      <c r="P570" s="223"/>
      <c r="Q570" s="223"/>
      <c r="R570" s="223"/>
      <c r="S570" s="223"/>
      <c r="T570" s="223"/>
      <c r="U570" s="223"/>
      <c r="V570" s="223"/>
      <c r="W570" s="223"/>
      <c r="X570" s="223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198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">
      <c r="A571" s="221"/>
      <c r="B571" s="222"/>
      <c r="C571" s="271" t="s">
        <v>685</v>
      </c>
      <c r="D571" s="258"/>
      <c r="E571" s="259">
        <v>1.45</v>
      </c>
      <c r="F571" s="223"/>
      <c r="G571" s="223"/>
      <c r="H571" s="223"/>
      <c r="I571" s="223"/>
      <c r="J571" s="223"/>
      <c r="K571" s="223"/>
      <c r="L571" s="223"/>
      <c r="M571" s="223"/>
      <c r="N571" s="223"/>
      <c r="O571" s="223"/>
      <c r="P571" s="223"/>
      <c r="Q571" s="223"/>
      <c r="R571" s="223"/>
      <c r="S571" s="223"/>
      <c r="T571" s="223"/>
      <c r="U571" s="223"/>
      <c r="V571" s="223"/>
      <c r="W571" s="223"/>
      <c r="X571" s="223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198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21"/>
      <c r="B572" s="222"/>
      <c r="C572" s="271" t="s">
        <v>686</v>
      </c>
      <c r="D572" s="258"/>
      <c r="E572" s="259">
        <v>4</v>
      </c>
      <c r="F572" s="223"/>
      <c r="G572" s="223"/>
      <c r="H572" s="223"/>
      <c r="I572" s="223"/>
      <c r="J572" s="223"/>
      <c r="K572" s="223"/>
      <c r="L572" s="223"/>
      <c r="M572" s="223"/>
      <c r="N572" s="223"/>
      <c r="O572" s="223"/>
      <c r="P572" s="223"/>
      <c r="Q572" s="223"/>
      <c r="R572" s="223"/>
      <c r="S572" s="223"/>
      <c r="T572" s="223"/>
      <c r="U572" s="223"/>
      <c r="V572" s="223"/>
      <c r="W572" s="223"/>
      <c r="X572" s="223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198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21"/>
      <c r="B573" s="222"/>
      <c r="C573" s="271" t="s">
        <v>687</v>
      </c>
      <c r="D573" s="258"/>
      <c r="E573" s="259">
        <v>4.1500000000000004</v>
      </c>
      <c r="F573" s="223"/>
      <c r="G573" s="223"/>
      <c r="H573" s="223"/>
      <c r="I573" s="223"/>
      <c r="J573" s="223"/>
      <c r="K573" s="223"/>
      <c r="L573" s="223"/>
      <c r="M573" s="223"/>
      <c r="N573" s="223"/>
      <c r="O573" s="223"/>
      <c r="P573" s="223"/>
      <c r="Q573" s="223"/>
      <c r="R573" s="223"/>
      <c r="S573" s="223"/>
      <c r="T573" s="223"/>
      <c r="U573" s="223"/>
      <c r="V573" s="223"/>
      <c r="W573" s="223"/>
      <c r="X573" s="223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198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21"/>
      <c r="B574" s="222"/>
      <c r="C574" s="271" t="s">
        <v>688</v>
      </c>
      <c r="D574" s="258"/>
      <c r="E574" s="259">
        <v>4.1500000000000004</v>
      </c>
      <c r="F574" s="223"/>
      <c r="G574" s="223"/>
      <c r="H574" s="223"/>
      <c r="I574" s="223"/>
      <c r="J574" s="223"/>
      <c r="K574" s="223"/>
      <c r="L574" s="223"/>
      <c r="M574" s="223"/>
      <c r="N574" s="223"/>
      <c r="O574" s="223"/>
      <c r="P574" s="223"/>
      <c r="Q574" s="223"/>
      <c r="R574" s="223"/>
      <c r="S574" s="223"/>
      <c r="T574" s="223"/>
      <c r="U574" s="223"/>
      <c r="V574" s="223"/>
      <c r="W574" s="223"/>
      <c r="X574" s="223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198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21"/>
      <c r="B575" s="222"/>
      <c r="C575" s="271" t="s">
        <v>689</v>
      </c>
      <c r="D575" s="258"/>
      <c r="E575" s="259">
        <v>1.91</v>
      </c>
      <c r="F575" s="223"/>
      <c r="G575" s="223"/>
      <c r="H575" s="223"/>
      <c r="I575" s="223"/>
      <c r="J575" s="223"/>
      <c r="K575" s="223"/>
      <c r="L575" s="223"/>
      <c r="M575" s="223"/>
      <c r="N575" s="223"/>
      <c r="O575" s="223"/>
      <c r="P575" s="223"/>
      <c r="Q575" s="223"/>
      <c r="R575" s="223"/>
      <c r="S575" s="223"/>
      <c r="T575" s="223"/>
      <c r="U575" s="223"/>
      <c r="V575" s="223"/>
      <c r="W575" s="223"/>
      <c r="X575" s="223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198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31">
        <v>92</v>
      </c>
      <c r="B576" s="232" t="s">
        <v>690</v>
      </c>
      <c r="C576" s="250" t="s">
        <v>691</v>
      </c>
      <c r="D576" s="233" t="s">
        <v>206</v>
      </c>
      <c r="E576" s="234">
        <v>58.54</v>
      </c>
      <c r="F576" s="235"/>
      <c r="G576" s="236">
        <f>ROUND(E576*F576,2)</f>
        <v>0</v>
      </c>
      <c r="H576" s="235"/>
      <c r="I576" s="236">
        <f>ROUND(E576*H576,2)</f>
        <v>0</v>
      </c>
      <c r="J576" s="235"/>
      <c r="K576" s="236">
        <f>ROUND(E576*J576,2)</f>
        <v>0</v>
      </c>
      <c r="L576" s="236">
        <v>21</v>
      </c>
      <c r="M576" s="236">
        <f>G576*(1+L576/100)</f>
        <v>0</v>
      </c>
      <c r="N576" s="236">
        <v>0</v>
      </c>
      <c r="O576" s="236">
        <f>ROUND(E576*N576,2)</f>
        <v>0</v>
      </c>
      <c r="P576" s="236">
        <v>3.3700000000000002E-3</v>
      </c>
      <c r="Q576" s="236">
        <f>ROUND(E576*P576,2)</f>
        <v>0.2</v>
      </c>
      <c r="R576" s="236" t="s">
        <v>658</v>
      </c>
      <c r="S576" s="236" t="s">
        <v>145</v>
      </c>
      <c r="T576" s="237" t="s">
        <v>145</v>
      </c>
      <c r="U576" s="223">
        <v>0.115</v>
      </c>
      <c r="V576" s="223">
        <f>ROUND(E576*U576,2)</f>
        <v>6.73</v>
      </c>
      <c r="W576" s="223"/>
      <c r="X576" s="223" t="s">
        <v>193</v>
      </c>
      <c r="Y576" s="214"/>
      <c r="Z576" s="214"/>
      <c r="AA576" s="214"/>
      <c r="AB576" s="214"/>
      <c r="AC576" s="214"/>
      <c r="AD576" s="214"/>
      <c r="AE576" s="214"/>
      <c r="AF576" s="214"/>
      <c r="AG576" s="214" t="s">
        <v>194</v>
      </c>
      <c r="AH576" s="214"/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">
      <c r="A577" s="221"/>
      <c r="B577" s="222"/>
      <c r="C577" s="271" t="s">
        <v>678</v>
      </c>
      <c r="D577" s="258"/>
      <c r="E577" s="259"/>
      <c r="F577" s="223"/>
      <c r="G577" s="223"/>
      <c r="H577" s="223"/>
      <c r="I577" s="223"/>
      <c r="J577" s="223"/>
      <c r="K577" s="223"/>
      <c r="L577" s="223"/>
      <c r="M577" s="223"/>
      <c r="N577" s="223"/>
      <c r="O577" s="223"/>
      <c r="P577" s="223"/>
      <c r="Q577" s="223"/>
      <c r="R577" s="223"/>
      <c r="S577" s="223"/>
      <c r="T577" s="223"/>
      <c r="U577" s="223"/>
      <c r="V577" s="223"/>
      <c r="W577" s="223"/>
      <c r="X577" s="223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198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">
      <c r="A578" s="221"/>
      <c r="B578" s="222"/>
      <c r="C578" s="271" t="s">
        <v>667</v>
      </c>
      <c r="D578" s="258"/>
      <c r="E578" s="259"/>
      <c r="F578" s="223"/>
      <c r="G578" s="223"/>
      <c r="H578" s="223"/>
      <c r="I578" s="223"/>
      <c r="J578" s="223"/>
      <c r="K578" s="223"/>
      <c r="L578" s="223"/>
      <c r="M578" s="223"/>
      <c r="N578" s="223"/>
      <c r="O578" s="223"/>
      <c r="P578" s="223"/>
      <c r="Q578" s="223"/>
      <c r="R578" s="223"/>
      <c r="S578" s="223"/>
      <c r="T578" s="223"/>
      <c r="U578" s="223"/>
      <c r="V578" s="223"/>
      <c r="W578" s="223"/>
      <c r="X578" s="223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198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">
      <c r="A579" s="221"/>
      <c r="B579" s="222"/>
      <c r="C579" s="271" t="s">
        <v>692</v>
      </c>
      <c r="D579" s="258"/>
      <c r="E579" s="259">
        <v>58.54</v>
      </c>
      <c r="F579" s="223"/>
      <c r="G579" s="223"/>
      <c r="H579" s="223"/>
      <c r="I579" s="223"/>
      <c r="J579" s="223"/>
      <c r="K579" s="223"/>
      <c r="L579" s="223"/>
      <c r="M579" s="223"/>
      <c r="N579" s="223"/>
      <c r="O579" s="223"/>
      <c r="P579" s="223"/>
      <c r="Q579" s="223"/>
      <c r="R579" s="223"/>
      <c r="S579" s="223"/>
      <c r="T579" s="223"/>
      <c r="U579" s="223"/>
      <c r="V579" s="223"/>
      <c r="W579" s="223"/>
      <c r="X579" s="223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198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outlineLevel="1" x14ac:dyDescent="0.2">
      <c r="A580" s="231">
        <v>93</v>
      </c>
      <c r="B580" s="232" t="s">
        <v>693</v>
      </c>
      <c r="C580" s="250" t="s">
        <v>694</v>
      </c>
      <c r="D580" s="233" t="s">
        <v>206</v>
      </c>
      <c r="E580" s="234">
        <v>9</v>
      </c>
      <c r="F580" s="235"/>
      <c r="G580" s="236">
        <f>ROUND(E580*F580,2)</f>
        <v>0</v>
      </c>
      <c r="H580" s="235"/>
      <c r="I580" s="236">
        <f>ROUND(E580*H580,2)</f>
        <v>0</v>
      </c>
      <c r="J580" s="235"/>
      <c r="K580" s="236">
        <f>ROUND(E580*J580,2)</f>
        <v>0</v>
      </c>
      <c r="L580" s="236">
        <v>21</v>
      </c>
      <c r="M580" s="236">
        <f>G580*(1+L580/100)</f>
        <v>0</v>
      </c>
      <c r="N580" s="236">
        <v>0</v>
      </c>
      <c r="O580" s="236">
        <f>ROUND(E580*N580,2)</f>
        <v>0</v>
      </c>
      <c r="P580" s="236">
        <v>2.2599999999999999E-3</v>
      </c>
      <c r="Q580" s="236">
        <f>ROUND(E580*P580,2)</f>
        <v>0.02</v>
      </c>
      <c r="R580" s="236" t="s">
        <v>658</v>
      </c>
      <c r="S580" s="236" t="s">
        <v>145</v>
      </c>
      <c r="T580" s="237" t="s">
        <v>145</v>
      </c>
      <c r="U580" s="223">
        <v>5.7500000000000002E-2</v>
      </c>
      <c r="V580" s="223">
        <f>ROUND(E580*U580,2)</f>
        <v>0.52</v>
      </c>
      <c r="W580" s="223"/>
      <c r="X580" s="223" t="s">
        <v>193</v>
      </c>
      <c r="Y580" s="214"/>
      <c r="Z580" s="214"/>
      <c r="AA580" s="214"/>
      <c r="AB580" s="214"/>
      <c r="AC580" s="214"/>
      <c r="AD580" s="214"/>
      <c r="AE580" s="214"/>
      <c r="AF580" s="214"/>
      <c r="AG580" s="214" t="s">
        <v>194</v>
      </c>
      <c r="AH580" s="214"/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21"/>
      <c r="B581" s="222"/>
      <c r="C581" s="271" t="s">
        <v>695</v>
      </c>
      <c r="D581" s="258"/>
      <c r="E581" s="259"/>
      <c r="F581" s="223"/>
      <c r="G581" s="223"/>
      <c r="H581" s="223"/>
      <c r="I581" s="223"/>
      <c r="J581" s="223"/>
      <c r="K581" s="223"/>
      <c r="L581" s="223"/>
      <c r="M581" s="223"/>
      <c r="N581" s="223"/>
      <c r="O581" s="223"/>
      <c r="P581" s="223"/>
      <c r="Q581" s="223"/>
      <c r="R581" s="223"/>
      <c r="S581" s="223"/>
      <c r="T581" s="223"/>
      <c r="U581" s="223"/>
      <c r="V581" s="223"/>
      <c r="W581" s="223"/>
      <c r="X581" s="223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198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21"/>
      <c r="B582" s="222"/>
      <c r="C582" s="271" t="s">
        <v>696</v>
      </c>
      <c r="D582" s="258"/>
      <c r="E582" s="259">
        <v>9</v>
      </c>
      <c r="F582" s="223"/>
      <c r="G582" s="223"/>
      <c r="H582" s="223"/>
      <c r="I582" s="223"/>
      <c r="J582" s="223"/>
      <c r="K582" s="223"/>
      <c r="L582" s="223"/>
      <c r="M582" s="223"/>
      <c r="N582" s="223"/>
      <c r="O582" s="223"/>
      <c r="P582" s="223"/>
      <c r="Q582" s="223"/>
      <c r="R582" s="223"/>
      <c r="S582" s="223"/>
      <c r="T582" s="223"/>
      <c r="U582" s="223"/>
      <c r="V582" s="223"/>
      <c r="W582" s="223"/>
      <c r="X582" s="223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198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">
      <c r="A583" s="231">
        <v>94</v>
      </c>
      <c r="B583" s="232" t="s">
        <v>697</v>
      </c>
      <c r="C583" s="250" t="s">
        <v>698</v>
      </c>
      <c r="D583" s="233" t="s">
        <v>206</v>
      </c>
      <c r="E583" s="234">
        <v>4.21</v>
      </c>
      <c r="F583" s="235"/>
      <c r="G583" s="236">
        <f>ROUND(E583*F583,2)</f>
        <v>0</v>
      </c>
      <c r="H583" s="235"/>
      <c r="I583" s="236">
        <f>ROUND(E583*H583,2)</f>
        <v>0</v>
      </c>
      <c r="J583" s="235"/>
      <c r="K583" s="236">
        <f>ROUND(E583*J583,2)</f>
        <v>0</v>
      </c>
      <c r="L583" s="236">
        <v>21</v>
      </c>
      <c r="M583" s="236">
        <f>G583*(1+L583/100)</f>
        <v>0</v>
      </c>
      <c r="N583" s="236">
        <v>0</v>
      </c>
      <c r="O583" s="236">
        <f>ROUND(E583*N583,2)</f>
        <v>0</v>
      </c>
      <c r="P583" s="236">
        <v>0</v>
      </c>
      <c r="Q583" s="236">
        <f>ROUND(E583*P583,2)</f>
        <v>0</v>
      </c>
      <c r="R583" s="236"/>
      <c r="S583" s="236" t="s">
        <v>180</v>
      </c>
      <c r="T583" s="237" t="s">
        <v>146</v>
      </c>
      <c r="U583" s="223">
        <v>0.28999999999999998</v>
      </c>
      <c r="V583" s="223">
        <f>ROUND(E583*U583,2)</f>
        <v>1.22</v>
      </c>
      <c r="W583" s="223"/>
      <c r="X583" s="223" t="s">
        <v>193</v>
      </c>
      <c r="Y583" s="214"/>
      <c r="Z583" s="214"/>
      <c r="AA583" s="214"/>
      <c r="AB583" s="214"/>
      <c r="AC583" s="214"/>
      <c r="AD583" s="214"/>
      <c r="AE583" s="214"/>
      <c r="AF583" s="214"/>
      <c r="AG583" s="214" t="s">
        <v>194</v>
      </c>
      <c r="AH583" s="214"/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21"/>
      <c r="B584" s="222"/>
      <c r="C584" s="251" t="s">
        <v>666</v>
      </c>
      <c r="D584" s="239"/>
      <c r="E584" s="239"/>
      <c r="F584" s="239"/>
      <c r="G584" s="239"/>
      <c r="H584" s="223"/>
      <c r="I584" s="223"/>
      <c r="J584" s="223"/>
      <c r="K584" s="223"/>
      <c r="L584" s="223"/>
      <c r="M584" s="223"/>
      <c r="N584" s="223"/>
      <c r="O584" s="223"/>
      <c r="P584" s="223"/>
      <c r="Q584" s="223"/>
      <c r="R584" s="223"/>
      <c r="S584" s="223"/>
      <c r="T584" s="223"/>
      <c r="U584" s="223"/>
      <c r="V584" s="223"/>
      <c r="W584" s="223"/>
      <c r="X584" s="223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150</v>
      </c>
      <c r="AH584" s="214"/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">
      <c r="A585" s="221"/>
      <c r="B585" s="222"/>
      <c r="C585" s="253" t="s">
        <v>699</v>
      </c>
      <c r="D585" s="247"/>
      <c r="E585" s="247"/>
      <c r="F585" s="247"/>
      <c r="G585" s="247"/>
      <c r="H585" s="223"/>
      <c r="I585" s="223"/>
      <c r="J585" s="223"/>
      <c r="K585" s="223"/>
      <c r="L585" s="223"/>
      <c r="M585" s="223"/>
      <c r="N585" s="223"/>
      <c r="O585" s="223"/>
      <c r="P585" s="223"/>
      <c r="Q585" s="223"/>
      <c r="R585" s="223"/>
      <c r="S585" s="223"/>
      <c r="T585" s="223"/>
      <c r="U585" s="223"/>
      <c r="V585" s="223"/>
      <c r="W585" s="223"/>
      <c r="X585" s="223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150</v>
      </c>
      <c r="AH585" s="214"/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21"/>
      <c r="B586" s="222"/>
      <c r="C586" s="253" t="s">
        <v>700</v>
      </c>
      <c r="D586" s="247"/>
      <c r="E586" s="247"/>
      <c r="F586" s="247"/>
      <c r="G586" s="247"/>
      <c r="H586" s="223"/>
      <c r="I586" s="223"/>
      <c r="J586" s="223"/>
      <c r="K586" s="223"/>
      <c r="L586" s="223"/>
      <c r="M586" s="223"/>
      <c r="N586" s="223"/>
      <c r="O586" s="223"/>
      <c r="P586" s="223"/>
      <c r="Q586" s="223"/>
      <c r="R586" s="223"/>
      <c r="S586" s="223"/>
      <c r="T586" s="223"/>
      <c r="U586" s="223"/>
      <c r="V586" s="223"/>
      <c r="W586" s="223"/>
      <c r="X586" s="223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150</v>
      </c>
      <c r="AH586" s="214"/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21"/>
      <c r="B587" s="222"/>
      <c r="C587" s="271" t="s">
        <v>667</v>
      </c>
      <c r="D587" s="258"/>
      <c r="E587" s="259"/>
      <c r="F587" s="223"/>
      <c r="G587" s="223"/>
      <c r="H587" s="223"/>
      <c r="I587" s="223"/>
      <c r="J587" s="223"/>
      <c r="K587" s="223"/>
      <c r="L587" s="223"/>
      <c r="M587" s="223"/>
      <c r="N587" s="223"/>
      <c r="O587" s="223"/>
      <c r="P587" s="223"/>
      <c r="Q587" s="223"/>
      <c r="R587" s="223"/>
      <c r="S587" s="223"/>
      <c r="T587" s="223"/>
      <c r="U587" s="223"/>
      <c r="V587" s="223"/>
      <c r="W587" s="223"/>
      <c r="X587" s="223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198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21"/>
      <c r="B588" s="222"/>
      <c r="C588" s="271" t="s">
        <v>701</v>
      </c>
      <c r="D588" s="258"/>
      <c r="E588" s="259">
        <v>4.21</v>
      </c>
      <c r="F588" s="223"/>
      <c r="G588" s="223"/>
      <c r="H588" s="223"/>
      <c r="I588" s="223"/>
      <c r="J588" s="223"/>
      <c r="K588" s="223"/>
      <c r="L588" s="223"/>
      <c r="M588" s="223"/>
      <c r="N588" s="223"/>
      <c r="O588" s="223"/>
      <c r="P588" s="223"/>
      <c r="Q588" s="223"/>
      <c r="R588" s="223"/>
      <c r="S588" s="223"/>
      <c r="T588" s="223"/>
      <c r="U588" s="223"/>
      <c r="V588" s="223"/>
      <c r="W588" s="223"/>
      <c r="X588" s="223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198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">
      <c r="A589" s="231">
        <v>95</v>
      </c>
      <c r="B589" s="232" t="s">
        <v>702</v>
      </c>
      <c r="C589" s="250" t="s">
        <v>703</v>
      </c>
      <c r="D589" s="233" t="s">
        <v>206</v>
      </c>
      <c r="E589" s="234">
        <v>1.91</v>
      </c>
      <c r="F589" s="235"/>
      <c r="G589" s="236">
        <f>ROUND(E589*F589,2)</f>
        <v>0</v>
      </c>
      <c r="H589" s="235"/>
      <c r="I589" s="236">
        <f>ROUND(E589*H589,2)</f>
        <v>0</v>
      </c>
      <c r="J589" s="235"/>
      <c r="K589" s="236">
        <f>ROUND(E589*J589,2)</f>
        <v>0</v>
      </c>
      <c r="L589" s="236">
        <v>21</v>
      </c>
      <c r="M589" s="236">
        <f>G589*(1+L589/100)</f>
        <v>0</v>
      </c>
      <c r="N589" s="236">
        <v>0</v>
      </c>
      <c r="O589" s="236">
        <f>ROUND(E589*N589,2)</f>
        <v>0</v>
      </c>
      <c r="P589" s="236">
        <v>0</v>
      </c>
      <c r="Q589" s="236">
        <f>ROUND(E589*P589,2)</f>
        <v>0</v>
      </c>
      <c r="R589" s="236"/>
      <c r="S589" s="236" t="s">
        <v>180</v>
      </c>
      <c r="T589" s="237" t="s">
        <v>146</v>
      </c>
      <c r="U589" s="223">
        <v>0.42</v>
      </c>
      <c r="V589" s="223">
        <f>ROUND(E589*U589,2)</f>
        <v>0.8</v>
      </c>
      <c r="W589" s="223"/>
      <c r="X589" s="223" t="s">
        <v>193</v>
      </c>
      <c r="Y589" s="214"/>
      <c r="Z589" s="214"/>
      <c r="AA589" s="214"/>
      <c r="AB589" s="214"/>
      <c r="AC589" s="214"/>
      <c r="AD589" s="214"/>
      <c r="AE589" s="214"/>
      <c r="AF589" s="214"/>
      <c r="AG589" s="214" t="s">
        <v>194</v>
      </c>
      <c r="AH589" s="214"/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1" x14ac:dyDescent="0.2">
      <c r="A590" s="221"/>
      <c r="B590" s="222"/>
      <c r="C590" s="251" t="s">
        <v>704</v>
      </c>
      <c r="D590" s="239"/>
      <c r="E590" s="239"/>
      <c r="F590" s="239"/>
      <c r="G590" s="239"/>
      <c r="H590" s="223"/>
      <c r="I590" s="223"/>
      <c r="J590" s="223"/>
      <c r="K590" s="223"/>
      <c r="L590" s="223"/>
      <c r="M590" s="223"/>
      <c r="N590" s="223"/>
      <c r="O590" s="223"/>
      <c r="P590" s="223"/>
      <c r="Q590" s="223"/>
      <c r="R590" s="223"/>
      <c r="S590" s="223"/>
      <c r="T590" s="223"/>
      <c r="U590" s="223"/>
      <c r="V590" s="223"/>
      <c r="W590" s="223"/>
      <c r="X590" s="223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150</v>
      </c>
      <c r="AH590" s="214"/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1" x14ac:dyDescent="0.2">
      <c r="A591" s="221"/>
      <c r="B591" s="222"/>
      <c r="C591" s="253" t="s">
        <v>700</v>
      </c>
      <c r="D591" s="247"/>
      <c r="E591" s="247"/>
      <c r="F591" s="247"/>
      <c r="G591" s="247"/>
      <c r="H591" s="223"/>
      <c r="I591" s="223"/>
      <c r="J591" s="223"/>
      <c r="K591" s="223"/>
      <c r="L591" s="223"/>
      <c r="M591" s="223"/>
      <c r="N591" s="223"/>
      <c r="O591" s="223"/>
      <c r="P591" s="223"/>
      <c r="Q591" s="223"/>
      <c r="R591" s="223"/>
      <c r="S591" s="223"/>
      <c r="T591" s="223"/>
      <c r="U591" s="223"/>
      <c r="V591" s="223"/>
      <c r="W591" s="223"/>
      <c r="X591" s="223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150</v>
      </c>
      <c r="AH591" s="214"/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21"/>
      <c r="B592" s="222"/>
      <c r="C592" s="271" t="s">
        <v>667</v>
      </c>
      <c r="D592" s="258"/>
      <c r="E592" s="259"/>
      <c r="F592" s="223"/>
      <c r="G592" s="223"/>
      <c r="H592" s="223"/>
      <c r="I592" s="223"/>
      <c r="J592" s="223"/>
      <c r="K592" s="223"/>
      <c r="L592" s="223"/>
      <c r="M592" s="223"/>
      <c r="N592" s="223"/>
      <c r="O592" s="223"/>
      <c r="P592" s="223"/>
      <c r="Q592" s="223"/>
      <c r="R592" s="223"/>
      <c r="S592" s="223"/>
      <c r="T592" s="223"/>
      <c r="U592" s="223"/>
      <c r="V592" s="223"/>
      <c r="W592" s="223"/>
      <c r="X592" s="223"/>
      <c r="Y592" s="214"/>
      <c r="Z592" s="214"/>
      <c r="AA592" s="214"/>
      <c r="AB592" s="214"/>
      <c r="AC592" s="214"/>
      <c r="AD592" s="214"/>
      <c r="AE592" s="214"/>
      <c r="AF592" s="214"/>
      <c r="AG592" s="214" t="s">
        <v>198</v>
      </c>
      <c r="AH592" s="214">
        <v>0</v>
      </c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21"/>
      <c r="B593" s="222"/>
      <c r="C593" s="271" t="s">
        <v>689</v>
      </c>
      <c r="D593" s="258"/>
      <c r="E593" s="259">
        <v>1.91</v>
      </c>
      <c r="F593" s="223"/>
      <c r="G593" s="223"/>
      <c r="H593" s="223"/>
      <c r="I593" s="223"/>
      <c r="J593" s="223"/>
      <c r="K593" s="223"/>
      <c r="L593" s="223"/>
      <c r="M593" s="223"/>
      <c r="N593" s="223"/>
      <c r="O593" s="223"/>
      <c r="P593" s="223"/>
      <c r="Q593" s="223"/>
      <c r="R593" s="223"/>
      <c r="S593" s="223"/>
      <c r="T593" s="223"/>
      <c r="U593" s="223"/>
      <c r="V593" s="223"/>
      <c r="W593" s="223"/>
      <c r="X593" s="223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198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31">
        <v>96</v>
      </c>
      <c r="B594" s="232" t="s">
        <v>705</v>
      </c>
      <c r="C594" s="250" t="s">
        <v>706</v>
      </c>
      <c r="D594" s="233" t="s">
        <v>206</v>
      </c>
      <c r="E594" s="234">
        <v>58.54</v>
      </c>
      <c r="F594" s="235"/>
      <c r="G594" s="236">
        <f>ROUND(E594*F594,2)</f>
        <v>0</v>
      </c>
      <c r="H594" s="235"/>
      <c r="I594" s="236">
        <f>ROUND(E594*H594,2)</f>
        <v>0</v>
      </c>
      <c r="J594" s="235"/>
      <c r="K594" s="236">
        <f>ROUND(E594*J594,2)</f>
        <v>0</v>
      </c>
      <c r="L594" s="236">
        <v>21</v>
      </c>
      <c r="M594" s="236">
        <f>G594*(1+L594/100)</f>
        <v>0</v>
      </c>
      <c r="N594" s="236">
        <v>4.2100000000000002E-3</v>
      </c>
      <c r="O594" s="236">
        <f>ROUND(E594*N594,2)</f>
        <v>0.25</v>
      </c>
      <c r="P594" s="236">
        <v>0</v>
      </c>
      <c r="Q594" s="236">
        <f>ROUND(E594*P594,2)</f>
        <v>0</v>
      </c>
      <c r="R594" s="236"/>
      <c r="S594" s="236" t="s">
        <v>180</v>
      </c>
      <c r="T594" s="237" t="s">
        <v>146</v>
      </c>
      <c r="U594" s="223">
        <v>0.54</v>
      </c>
      <c r="V594" s="223">
        <f>ROUND(E594*U594,2)</f>
        <v>31.61</v>
      </c>
      <c r="W594" s="223"/>
      <c r="X594" s="223" t="s">
        <v>193</v>
      </c>
      <c r="Y594" s="214"/>
      <c r="Z594" s="214"/>
      <c r="AA594" s="214"/>
      <c r="AB594" s="214"/>
      <c r="AC594" s="214"/>
      <c r="AD594" s="214"/>
      <c r="AE594" s="214"/>
      <c r="AF594" s="214"/>
      <c r="AG594" s="214" t="s">
        <v>194</v>
      </c>
      <c r="AH594" s="214"/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 x14ac:dyDescent="0.2">
      <c r="A595" s="221"/>
      <c r="B595" s="222"/>
      <c r="C595" s="251" t="s">
        <v>704</v>
      </c>
      <c r="D595" s="239"/>
      <c r="E595" s="239"/>
      <c r="F595" s="239"/>
      <c r="G595" s="239"/>
      <c r="H595" s="223"/>
      <c r="I595" s="223"/>
      <c r="J595" s="223"/>
      <c r="K595" s="223"/>
      <c r="L595" s="223"/>
      <c r="M595" s="223"/>
      <c r="N595" s="223"/>
      <c r="O595" s="223"/>
      <c r="P595" s="223"/>
      <c r="Q595" s="223"/>
      <c r="R595" s="223"/>
      <c r="S595" s="223"/>
      <c r="T595" s="223"/>
      <c r="U595" s="223"/>
      <c r="V595" s="223"/>
      <c r="W595" s="223"/>
      <c r="X595" s="223"/>
      <c r="Y595" s="214"/>
      <c r="Z595" s="214"/>
      <c r="AA595" s="214"/>
      <c r="AB595" s="214"/>
      <c r="AC595" s="214"/>
      <c r="AD595" s="214"/>
      <c r="AE595" s="214"/>
      <c r="AF595" s="214"/>
      <c r="AG595" s="214" t="s">
        <v>150</v>
      </c>
      <c r="AH595" s="214"/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21"/>
      <c r="B596" s="222"/>
      <c r="C596" s="253" t="s">
        <v>700</v>
      </c>
      <c r="D596" s="247"/>
      <c r="E596" s="247"/>
      <c r="F596" s="247"/>
      <c r="G596" s="247"/>
      <c r="H596" s="223"/>
      <c r="I596" s="223"/>
      <c r="J596" s="223"/>
      <c r="K596" s="223"/>
      <c r="L596" s="223"/>
      <c r="M596" s="223"/>
      <c r="N596" s="223"/>
      <c r="O596" s="223"/>
      <c r="P596" s="223"/>
      <c r="Q596" s="223"/>
      <c r="R596" s="223"/>
      <c r="S596" s="223"/>
      <c r="T596" s="223"/>
      <c r="U596" s="223"/>
      <c r="V596" s="223"/>
      <c r="W596" s="223"/>
      <c r="X596" s="223"/>
      <c r="Y596" s="214"/>
      <c r="Z596" s="214"/>
      <c r="AA596" s="214"/>
      <c r="AB596" s="214"/>
      <c r="AC596" s="214"/>
      <c r="AD596" s="214"/>
      <c r="AE596" s="214"/>
      <c r="AF596" s="214"/>
      <c r="AG596" s="214" t="s">
        <v>150</v>
      </c>
      <c r="AH596" s="214"/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">
      <c r="A597" s="221"/>
      <c r="B597" s="222"/>
      <c r="C597" s="271" t="s">
        <v>667</v>
      </c>
      <c r="D597" s="258"/>
      <c r="E597" s="259"/>
      <c r="F597" s="223"/>
      <c r="G597" s="223"/>
      <c r="H597" s="223"/>
      <c r="I597" s="223"/>
      <c r="J597" s="223"/>
      <c r="K597" s="223"/>
      <c r="L597" s="223"/>
      <c r="M597" s="223"/>
      <c r="N597" s="223"/>
      <c r="O597" s="223"/>
      <c r="P597" s="223"/>
      <c r="Q597" s="223"/>
      <c r="R597" s="223"/>
      <c r="S597" s="223"/>
      <c r="T597" s="223"/>
      <c r="U597" s="223"/>
      <c r="V597" s="223"/>
      <c r="W597" s="223"/>
      <c r="X597" s="223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198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">
      <c r="A598" s="221"/>
      <c r="B598" s="222"/>
      <c r="C598" s="271" t="s">
        <v>692</v>
      </c>
      <c r="D598" s="258"/>
      <c r="E598" s="259">
        <v>58.54</v>
      </c>
      <c r="F598" s="223"/>
      <c r="G598" s="223"/>
      <c r="H598" s="223"/>
      <c r="I598" s="223"/>
      <c r="J598" s="223"/>
      <c r="K598" s="223"/>
      <c r="L598" s="223"/>
      <c r="M598" s="223"/>
      <c r="N598" s="223"/>
      <c r="O598" s="223"/>
      <c r="P598" s="223"/>
      <c r="Q598" s="223"/>
      <c r="R598" s="223"/>
      <c r="S598" s="223"/>
      <c r="T598" s="223"/>
      <c r="U598" s="223"/>
      <c r="V598" s="223"/>
      <c r="W598" s="223"/>
      <c r="X598" s="223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198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">
      <c r="A599" s="231">
        <v>97</v>
      </c>
      <c r="B599" s="232" t="s">
        <v>707</v>
      </c>
      <c r="C599" s="250" t="s">
        <v>708</v>
      </c>
      <c r="D599" s="233" t="s">
        <v>627</v>
      </c>
      <c r="E599" s="234">
        <v>0.37496000000000002</v>
      </c>
      <c r="F599" s="235"/>
      <c r="G599" s="236">
        <f>ROUND(E599*F599,2)</f>
        <v>0</v>
      </c>
      <c r="H599" s="235"/>
      <c r="I599" s="236">
        <f>ROUND(E599*H599,2)</f>
        <v>0</v>
      </c>
      <c r="J599" s="235"/>
      <c r="K599" s="236">
        <f>ROUND(E599*J599,2)</f>
        <v>0</v>
      </c>
      <c r="L599" s="236">
        <v>21</v>
      </c>
      <c r="M599" s="236">
        <f>G599*(1+L599/100)</f>
        <v>0</v>
      </c>
      <c r="N599" s="236">
        <v>0</v>
      </c>
      <c r="O599" s="236">
        <f>ROUND(E599*N599,2)</f>
        <v>0</v>
      </c>
      <c r="P599" s="236">
        <v>0</v>
      </c>
      <c r="Q599" s="236">
        <f>ROUND(E599*P599,2)</f>
        <v>0</v>
      </c>
      <c r="R599" s="236" t="s">
        <v>658</v>
      </c>
      <c r="S599" s="236" t="s">
        <v>145</v>
      </c>
      <c r="T599" s="237" t="s">
        <v>145</v>
      </c>
      <c r="U599" s="223">
        <v>4.82</v>
      </c>
      <c r="V599" s="223">
        <f>ROUND(E599*U599,2)</f>
        <v>1.81</v>
      </c>
      <c r="W599" s="223"/>
      <c r="X599" s="223" t="s">
        <v>628</v>
      </c>
      <c r="Y599" s="214"/>
      <c r="Z599" s="214"/>
      <c r="AA599" s="214"/>
      <c r="AB599" s="214"/>
      <c r="AC599" s="214"/>
      <c r="AD599" s="214"/>
      <c r="AE599" s="214"/>
      <c r="AF599" s="214"/>
      <c r="AG599" s="214" t="s">
        <v>629</v>
      </c>
      <c r="AH599" s="214"/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1" x14ac:dyDescent="0.2">
      <c r="A600" s="221"/>
      <c r="B600" s="222"/>
      <c r="C600" s="270" t="s">
        <v>709</v>
      </c>
      <c r="D600" s="268"/>
      <c r="E600" s="268"/>
      <c r="F600" s="268"/>
      <c r="G600" s="268"/>
      <c r="H600" s="223"/>
      <c r="I600" s="223"/>
      <c r="J600" s="223"/>
      <c r="K600" s="223"/>
      <c r="L600" s="223"/>
      <c r="M600" s="223"/>
      <c r="N600" s="223"/>
      <c r="O600" s="223"/>
      <c r="P600" s="223"/>
      <c r="Q600" s="223"/>
      <c r="R600" s="223"/>
      <c r="S600" s="223"/>
      <c r="T600" s="223"/>
      <c r="U600" s="223"/>
      <c r="V600" s="223"/>
      <c r="W600" s="223"/>
      <c r="X600" s="223"/>
      <c r="Y600" s="214"/>
      <c r="Z600" s="214"/>
      <c r="AA600" s="214"/>
      <c r="AB600" s="214"/>
      <c r="AC600" s="214"/>
      <c r="AD600" s="214"/>
      <c r="AE600" s="214"/>
      <c r="AF600" s="214"/>
      <c r="AG600" s="214" t="s">
        <v>196</v>
      </c>
      <c r="AH600" s="214"/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21"/>
      <c r="B601" s="222"/>
      <c r="C601" s="271" t="s">
        <v>631</v>
      </c>
      <c r="D601" s="258"/>
      <c r="E601" s="259"/>
      <c r="F601" s="223"/>
      <c r="G601" s="223"/>
      <c r="H601" s="223"/>
      <c r="I601" s="223"/>
      <c r="J601" s="223"/>
      <c r="K601" s="223"/>
      <c r="L601" s="223"/>
      <c r="M601" s="223"/>
      <c r="N601" s="223"/>
      <c r="O601" s="223"/>
      <c r="P601" s="223"/>
      <c r="Q601" s="223"/>
      <c r="R601" s="223"/>
      <c r="S601" s="223"/>
      <c r="T601" s="223"/>
      <c r="U601" s="223"/>
      <c r="V601" s="223"/>
      <c r="W601" s="223"/>
      <c r="X601" s="223"/>
      <c r="Y601" s="214"/>
      <c r="Z601" s="214"/>
      <c r="AA601" s="214"/>
      <c r="AB601" s="214"/>
      <c r="AC601" s="214"/>
      <c r="AD601" s="214"/>
      <c r="AE601" s="214"/>
      <c r="AF601" s="214"/>
      <c r="AG601" s="214" t="s">
        <v>198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">
      <c r="A602" s="221"/>
      <c r="B602" s="222"/>
      <c r="C602" s="271" t="s">
        <v>710</v>
      </c>
      <c r="D602" s="258"/>
      <c r="E602" s="259"/>
      <c r="F602" s="223"/>
      <c r="G602" s="223"/>
      <c r="H602" s="223"/>
      <c r="I602" s="223"/>
      <c r="J602" s="223"/>
      <c r="K602" s="223"/>
      <c r="L602" s="223"/>
      <c r="M602" s="223"/>
      <c r="N602" s="223"/>
      <c r="O602" s="223"/>
      <c r="P602" s="223"/>
      <c r="Q602" s="223"/>
      <c r="R602" s="223"/>
      <c r="S602" s="223"/>
      <c r="T602" s="223"/>
      <c r="U602" s="223"/>
      <c r="V602" s="223"/>
      <c r="W602" s="223"/>
      <c r="X602" s="223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198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 x14ac:dyDescent="0.2">
      <c r="A603" s="221"/>
      <c r="B603" s="222"/>
      <c r="C603" s="271" t="s">
        <v>711</v>
      </c>
      <c r="D603" s="258"/>
      <c r="E603" s="259">
        <v>0.37496000000000002</v>
      </c>
      <c r="F603" s="223"/>
      <c r="G603" s="223"/>
      <c r="H603" s="223"/>
      <c r="I603" s="223"/>
      <c r="J603" s="223"/>
      <c r="K603" s="223"/>
      <c r="L603" s="223"/>
      <c r="M603" s="223"/>
      <c r="N603" s="223"/>
      <c r="O603" s="223"/>
      <c r="P603" s="223"/>
      <c r="Q603" s="223"/>
      <c r="R603" s="223"/>
      <c r="S603" s="223"/>
      <c r="T603" s="223"/>
      <c r="U603" s="223"/>
      <c r="V603" s="223"/>
      <c r="W603" s="223"/>
      <c r="X603" s="223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198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x14ac:dyDescent="0.2">
      <c r="A604" s="225" t="s">
        <v>140</v>
      </c>
      <c r="B604" s="226" t="s">
        <v>101</v>
      </c>
      <c r="C604" s="249" t="s">
        <v>102</v>
      </c>
      <c r="D604" s="227"/>
      <c r="E604" s="228"/>
      <c r="F604" s="229"/>
      <c r="G604" s="229">
        <f>SUMIF(AG605:AG610,"&lt;&gt;NOR",G605:G610)</f>
        <v>0</v>
      </c>
      <c r="H604" s="229"/>
      <c r="I604" s="229">
        <f>SUM(I605:I610)</f>
        <v>0</v>
      </c>
      <c r="J604" s="229"/>
      <c r="K604" s="229">
        <f>SUM(K605:K610)</f>
        <v>0</v>
      </c>
      <c r="L604" s="229"/>
      <c r="M604" s="229">
        <f>SUM(M605:M610)</f>
        <v>0</v>
      </c>
      <c r="N604" s="229"/>
      <c r="O604" s="229">
        <f>SUM(O605:O610)</f>
        <v>0</v>
      </c>
      <c r="P604" s="229"/>
      <c r="Q604" s="229">
        <f>SUM(Q605:Q610)</f>
        <v>0</v>
      </c>
      <c r="R604" s="229"/>
      <c r="S604" s="229"/>
      <c r="T604" s="230"/>
      <c r="U604" s="224"/>
      <c r="V604" s="224">
        <f>SUM(V605:V610)</f>
        <v>0</v>
      </c>
      <c r="W604" s="224"/>
      <c r="X604" s="224"/>
      <c r="AG604" t="s">
        <v>141</v>
      </c>
    </row>
    <row r="605" spans="1:60" outlineLevel="1" x14ac:dyDescent="0.2">
      <c r="A605" s="231">
        <v>98</v>
      </c>
      <c r="B605" s="232" t="s">
        <v>712</v>
      </c>
      <c r="C605" s="250" t="s">
        <v>713</v>
      </c>
      <c r="D605" s="233" t="s">
        <v>529</v>
      </c>
      <c r="E605" s="234">
        <v>1</v>
      </c>
      <c r="F605" s="235"/>
      <c r="G605" s="236">
        <f>ROUND(E605*F605,2)</f>
        <v>0</v>
      </c>
      <c r="H605" s="235"/>
      <c r="I605" s="236">
        <f>ROUND(E605*H605,2)</f>
        <v>0</v>
      </c>
      <c r="J605" s="235"/>
      <c r="K605" s="236">
        <f>ROUND(E605*J605,2)</f>
        <v>0</v>
      </c>
      <c r="L605" s="236">
        <v>21</v>
      </c>
      <c r="M605" s="236">
        <f>G605*(1+L605/100)</f>
        <v>0</v>
      </c>
      <c r="N605" s="236">
        <v>0</v>
      </c>
      <c r="O605" s="236">
        <f>ROUND(E605*N605,2)</f>
        <v>0</v>
      </c>
      <c r="P605" s="236">
        <v>0</v>
      </c>
      <c r="Q605" s="236">
        <f>ROUND(E605*P605,2)</f>
        <v>0</v>
      </c>
      <c r="R605" s="236"/>
      <c r="S605" s="236" t="s">
        <v>180</v>
      </c>
      <c r="T605" s="237" t="s">
        <v>146</v>
      </c>
      <c r="U605" s="223">
        <v>0</v>
      </c>
      <c r="V605" s="223">
        <f>ROUND(E605*U605,2)</f>
        <v>0</v>
      </c>
      <c r="W605" s="223"/>
      <c r="X605" s="223" t="s">
        <v>193</v>
      </c>
      <c r="Y605" s="214"/>
      <c r="Z605" s="214"/>
      <c r="AA605" s="214"/>
      <c r="AB605" s="214"/>
      <c r="AC605" s="214"/>
      <c r="AD605" s="214"/>
      <c r="AE605" s="214"/>
      <c r="AF605" s="214"/>
      <c r="AG605" s="214" t="s">
        <v>194</v>
      </c>
      <c r="AH605" s="214"/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1" x14ac:dyDescent="0.2">
      <c r="A606" s="221"/>
      <c r="B606" s="222"/>
      <c r="C606" s="251" t="s">
        <v>714</v>
      </c>
      <c r="D606" s="239"/>
      <c r="E606" s="239"/>
      <c r="F606" s="239"/>
      <c r="G606" s="239"/>
      <c r="H606" s="223"/>
      <c r="I606" s="223"/>
      <c r="J606" s="223"/>
      <c r="K606" s="223"/>
      <c r="L606" s="223"/>
      <c r="M606" s="223"/>
      <c r="N606" s="223"/>
      <c r="O606" s="223"/>
      <c r="P606" s="223"/>
      <c r="Q606" s="223"/>
      <c r="R606" s="223"/>
      <c r="S606" s="223"/>
      <c r="T606" s="223"/>
      <c r="U606" s="223"/>
      <c r="V606" s="223"/>
      <c r="W606" s="223"/>
      <c r="X606" s="223"/>
      <c r="Y606" s="214"/>
      <c r="Z606" s="214"/>
      <c r="AA606" s="214"/>
      <c r="AB606" s="214"/>
      <c r="AC606" s="214"/>
      <c r="AD606" s="214"/>
      <c r="AE606" s="214"/>
      <c r="AF606" s="214"/>
      <c r="AG606" s="214" t="s">
        <v>150</v>
      </c>
      <c r="AH606" s="214"/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1" x14ac:dyDescent="0.2">
      <c r="A607" s="221"/>
      <c r="B607" s="222"/>
      <c r="C607" s="253" t="s">
        <v>715</v>
      </c>
      <c r="D607" s="247"/>
      <c r="E607" s="247"/>
      <c r="F607" s="247"/>
      <c r="G607" s="247"/>
      <c r="H607" s="223"/>
      <c r="I607" s="223"/>
      <c r="J607" s="223"/>
      <c r="K607" s="223"/>
      <c r="L607" s="223"/>
      <c r="M607" s="223"/>
      <c r="N607" s="223"/>
      <c r="O607" s="223"/>
      <c r="P607" s="223"/>
      <c r="Q607" s="223"/>
      <c r="R607" s="223"/>
      <c r="S607" s="223"/>
      <c r="T607" s="223"/>
      <c r="U607" s="223"/>
      <c r="V607" s="223"/>
      <c r="W607" s="223"/>
      <c r="X607" s="223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150</v>
      </c>
      <c r="AH607" s="214"/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">
      <c r="A608" s="221"/>
      <c r="B608" s="222"/>
      <c r="C608" s="253" t="s">
        <v>716</v>
      </c>
      <c r="D608" s="247"/>
      <c r="E608" s="247"/>
      <c r="F608" s="247"/>
      <c r="G608" s="247"/>
      <c r="H608" s="223"/>
      <c r="I608" s="223"/>
      <c r="J608" s="223"/>
      <c r="K608" s="223"/>
      <c r="L608" s="223"/>
      <c r="M608" s="223"/>
      <c r="N608" s="223"/>
      <c r="O608" s="223"/>
      <c r="P608" s="223"/>
      <c r="Q608" s="223"/>
      <c r="R608" s="223"/>
      <c r="S608" s="223"/>
      <c r="T608" s="223"/>
      <c r="U608" s="223"/>
      <c r="V608" s="223"/>
      <c r="W608" s="223"/>
      <c r="X608" s="223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150</v>
      </c>
      <c r="AH608" s="214"/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">
      <c r="A609" s="221"/>
      <c r="B609" s="222"/>
      <c r="C609" s="271" t="s">
        <v>717</v>
      </c>
      <c r="D609" s="258"/>
      <c r="E609" s="259"/>
      <c r="F609" s="223"/>
      <c r="G609" s="223"/>
      <c r="H609" s="223"/>
      <c r="I609" s="223"/>
      <c r="J609" s="223"/>
      <c r="K609" s="223"/>
      <c r="L609" s="223"/>
      <c r="M609" s="223"/>
      <c r="N609" s="223"/>
      <c r="O609" s="223"/>
      <c r="P609" s="223"/>
      <c r="Q609" s="223"/>
      <c r="R609" s="223"/>
      <c r="S609" s="223"/>
      <c r="T609" s="223"/>
      <c r="U609" s="223"/>
      <c r="V609" s="223"/>
      <c r="W609" s="223"/>
      <c r="X609" s="223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198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 x14ac:dyDescent="0.2">
      <c r="A610" s="221"/>
      <c r="B610" s="222"/>
      <c r="C610" s="271" t="s">
        <v>624</v>
      </c>
      <c r="D610" s="258"/>
      <c r="E610" s="259">
        <v>1</v>
      </c>
      <c r="F610" s="223"/>
      <c r="G610" s="223"/>
      <c r="H610" s="223"/>
      <c r="I610" s="223"/>
      <c r="J610" s="223"/>
      <c r="K610" s="223"/>
      <c r="L610" s="223"/>
      <c r="M610" s="223"/>
      <c r="N610" s="223"/>
      <c r="O610" s="223"/>
      <c r="P610" s="223"/>
      <c r="Q610" s="223"/>
      <c r="R610" s="223"/>
      <c r="S610" s="223"/>
      <c r="T610" s="223"/>
      <c r="U610" s="223"/>
      <c r="V610" s="223"/>
      <c r="W610" s="223"/>
      <c r="X610" s="223"/>
      <c r="Y610" s="214"/>
      <c r="Z610" s="214"/>
      <c r="AA610" s="214"/>
      <c r="AB610" s="214"/>
      <c r="AC610" s="214"/>
      <c r="AD610" s="214"/>
      <c r="AE610" s="214"/>
      <c r="AF610" s="214"/>
      <c r="AG610" s="214" t="s">
        <v>198</v>
      </c>
      <c r="AH610" s="214">
        <v>0</v>
      </c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x14ac:dyDescent="0.2">
      <c r="A611" s="225" t="s">
        <v>140</v>
      </c>
      <c r="B611" s="226" t="s">
        <v>103</v>
      </c>
      <c r="C611" s="249" t="s">
        <v>104</v>
      </c>
      <c r="D611" s="227"/>
      <c r="E611" s="228"/>
      <c r="F611" s="229"/>
      <c r="G611" s="229">
        <f>SUMIF(AG612:AG641,"&lt;&gt;NOR",G612:G641)</f>
        <v>0</v>
      </c>
      <c r="H611" s="229"/>
      <c r="I611" s="229">
        <f>SUM(I612:I641)</f>
        <v>0</v>
      </c>
      <c r="J611" s="229"/>
      <c r="K611" s="229">
        <f>SUM(K612:K641)</f>
        <v>0</v>
      </c>
      <c r="L611" s="229"/>
      <c r="M611" s="229">
        <f>SUM(M612:M641)</f>
        <v>0</v>
      </c>
      <c r="N611" s="229"/>
      <c r="O611" s="229">
        <f>SUM(O612:O641)</f>
        <v>0</v>
      </c>
      <c r="P611" s="229"/>
      <c r="Q611" s="229">
        <f>SUM(Q612:Q641)</f>
        <v>0</v>
      </c>
      <c r="R611" s="229"/>
      <c r="S611" s="229"/>
      <c r="T611" s="230"/>
      <c r="U611" s="224"/>
      <c r="V611" s="224">
        <f>SUM(V612:V641)</f>
        <v>5.44</v>
      </c>
      <c r="W611" s="224"/>
      <c r="X611" s="224"/>
      <c r="AG611" t="s">
        <v>141</v>
      </c>
    </row>
    <row r="612" spans="1:60" ht="22.5" outlineLevel="1" x14ac:dyDescent="0.2">
      <c r="A612" s="231">
        <v>99</v>
      </c>
      <c r="B612" s="232" t="s">
        <v>718</v>
      </c>
      <c r="C612" s="250" t="s">
        <v>719</v>
      </c>
      <c r="D612" s="233" t="s">
        <v>529</v>
      </c>
      <c r="E612" s="234">
        <v>1</v>
      </c>
      <c r="F612" s="235"/>
      <c r="G612" s="236">
        <f>ROUND(E612*F612,2)</f>
        <v>0</v>
      </c>
      <c r="H612" s="235"/>
      <c r="I612" s="236">
        <f>ROUND(E612*H612,2)</f>
        <v>0</v>
      </c>
      <c r="J612" s="235"/>
      <c r="K612" s="236">
        <f>ROUND(E612*J612,2)</f>
        <v>0</v>
      </c>
      <c r="L612" s="236">
        <v>21</v>
      </c>
      <c r="M612" s="236">
        <f>G612*(1+L612/100)</f>
        <v>0</v>
      </c>
      <c r="N612" s="236">
        <v>0</v>
      </c>
      <c r="O612" s="236">
        <f>ROUND(E612*N612,2)</f>
        <v>0</v>
      </c>
      <c r="P612" s="236">
        <v>0</v>
      </c>
      <c r="Q612" s="236">
        <f>ROUND(E612*P612,2)</f>
        <v>0</v>
      </c>
      <c r="R612" s="236"/>
      <c r="S612" s="236" t="s">
        <v>180</v>
      </c>
      <c r="T612" s="237" t="s">
        <v>146</v>
      </c>
      <c r="U612" s="223">
        <v>2.72</v>
      </c>
      <c r="V612" s="223">
        <f>ROUND(E612*U612,2)</f>
        <v>2.72</v>
      </c>
      <c r="W612" s="223"/>
      <c r="X612" s="223" t="s">
        <v>193</v>
      </c>
      <c r="Y612" s="214"/>
      <c r="Z612" s="214"/>
      <c r="AA612" s="214"/>
      <c r="AB612" s="214"/>
      <c r="AC612" s="214"/>
      <c r="AD612" s="214"/>
      <c r="AE612" s="214"/>
      <c r="AF612" s="214"/>
      <c r="AG612" s="214" t="s">
        <v>194</v>
      </c>
      <c r="AH612" s="214"/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">
      <c r="A613" s="221"/>
      <c r="B613" s="222"/>
      <c r="C613" s="251" t="s">
        <v>720</v>
      </c>
      <c r="D613" s="239"/>
      <c r="E613" s="239"/>
      <c r="F613" s="239"/>
      <c r="G613" s="239"/>
      <c r="H613" s="223"/>
      <c r="I613" s="223"/>
      <c r="J613" s="223"/>
      <c r="K613" s="223"/>
      <c r="L613" s="223"/>
      <c r="M613" s="223"/>
      <c r="N613" s="223"/>
      <c r="O613" s="223"/>
      <c r="P613" s="223"/>
      <c r="Q613" s="223"/>
      <c r="R613" s="223"/>
      <c r="S613" s="223"/>
      <c r="T613" s="223"/>
      <c r="U613" s="223"/>
      <c r="V613" s="223"/>
      <c r="W613" s="223"/>
      <c r="X613" s="223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150</v>
      </c>
      <c r="AH613" s="214"/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21"/>
      <c r="B614" s="222"/>
      <c r="C614" s="253" t="s">
        <v>721</v>
      </c>
      <c r="D614" s="247"/>
      <c r="E614" s="247"/>
      <c r="F614" s="247"/>
      <c r="G614" s="247"/>
      <c r="H614" s="223"/>
      <c r="I614" s="223"/>
      <c r="J614" s="223"/>
      <c r="K614" s="223"/>
      <c r="L614" s="223"/>
      <c r="M614" s="223"/>
      <c r="N614" s="223"/>
      <c r="O614" s="223"/>
      <c r="P614" s="223"/>
      <c r="Q614" s="223"/>
      <c r="R614" s="223"/>
      <c r="S614" s="223"/>
      <c r="T614" s="223"/>
      <c r="U614" s="223"/>
      <c r="V614" s="223"/>
      <c r="W614" s="223"/>
      <c r="X614" s="223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150</v>
      </c>
      <c r="AH614" s="214"/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21"/>
      <c r="B615" s="222"/>
      <c r="C615" s="253" t="s">
        <v>722</v>
      </c>
      <c r="D615" s="247"/>
      <c r="E615" s="247"/>
      <c r="F615" s="247"/>
      <c r="G615" s="247"/>
      <c r="H615" s="223"/>
      <c r="I615" s="223"/>
      <c r="J615" s="223"/>
      <c r="K615" s="223"/>
      <c r="L615" s="223"/>
      <c r="M615" s="223"/>
      <c r="N615" s="223"/>
      <c r="O615" s="223"/>
      <c r="P615" s="223"/>
      <c r="Q615" s="223"/>
      <c r="R615" s="223"/>
      <c r="S615" s="223"/>
      <c r="T615" s="223"/>
      <c r="U615" s="223"/>
      <c r="V615" s="223"/>
      <c r="W615" s="223"/>
      <c r="X615" s="223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150</v>
      </c>
      <c r="AH615" s="214"/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">
      <c r="A616" s="221"/>
      <c r="B616" s="222"/>
      <c r="C616" s="253" t="s">
        <v>723</v>
      </c>
      <c r="D616" s="247"/>
      <c r="E616" s="247"/>
      <c r="F616" s="247"/>
      <c r="G616" s="247"/>
      <c r="H616" s="223"/>
      <c r="I616" s="223"/>
      <c r="J616" s="223"/>
      <c r="K616" s="223"/>
      <c r="L616" s="223"/>
      <c r="M616" s="223"/>
      <c r="N616" s="223"/>
      <c r="O616" s="223"/>
      <c r="P616" s="223"/>
      <c r="Q616" s="223"/>
      <c r="R616" s="223"/>
      <c r="S616" s="223"/>
      <c r="T616" s="223"/>
      <c r="U616" s="223"/>
      <c r="V616" s="223"/>
      <c r="W616" s="223"/>
      <c r="X616" s="223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150</v>
      </c>
      <c r="AH616" s="214"/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">
      <c r="A617" s="221"/>
      <c r="B617" s="222"/>
      <c r="C617" s="253" t="s">
        <v>724</v>
      </c>
      <c r="D617" s="247"/>
      <c r="E617" s="247"/>
      <c r="F617" s="247"/>
      <c r="G617" s="247"/>
      <c r="H617" s="223"/>
      <c r="I617" s="223"/>
      <c r="J617" s="223"/>
      <c r="K617" s="223"/>
      <c r="L617" s="223"/>
      <c r="M617" s="223"/>
      <c r="N617" s="223"/>
      <c r="O617" s="223"/>
      <c r="P617" s="223"/>
      <c r="Q617" s="223"/>
      <c r="R617" s="223"/>
      <c r="S617" s="223"/>
      <c r="T617" s="223"/>
      <c r="U617" s="223"/>
      <c r="V617" s="223"/>
      <c r="W617" s="223"/>
      <c r="X617" s="223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150</v>
      </c>
      <c r="AH617" s="214"/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">
      <c r="A618" s="221"/>
      <c r="B618" s="222"/>
      <c r="C618" s="253" t="s">
        <v>725</v>
      </c>
      <c r="D618" s="247"/>
      <c r="E618" s="247"/>
      <c r="F618" s="247"/>
      <c r="G618" s="247"/>
      <c r="H618" s="223"/>
      <c r="I618" s="223"/>
      <c r="J618" s="223"/>
      <c r="K618" s="223"/>
      <c r="L618" s="223"/>
      <c r="M618" s="223"/>
      <c r="N618" s="223"/>
      <c r="O618" s="223"/>
      <c r="P618" s="223"/>
      <c r="Q618" s="223"/>
      <c r="R618" s="223"/>
      <c r="S618" s="223"/>
      <c r="T618" s="223"/>
      <c r="U618" s="223"/>
      <c r="V618" s="223"/>
      <c r="W618" s="223"/>
      <c r="X618" s="223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150</v>
      </c>
      <c r="AH618" s="214"/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ht="22.5" outlineLevel="1" x14ac:dyDescent="0.2">
      <c r="A619" s="221"/>
      <c r="B619" s="222"/>
      <c r="C619" s="253" t="s">
        <v>726</v>
      </c>
      <c r="D619" s="247"/>
      <c r="E619" s="247"/>
      <c r="F619" s="247"/>
      <c r="G619" s="247"/>
      <c r="H619" s="223"/>
      <c r="I619" s="223"/>
      <c r="J619" s="223"/>
      <c r="K619" s="223"/>
      <c r="L619" s="223"/>
      <c r="M619" s="223"/>
      <c r="N619" s="223"/>
      <c r="O619" s="223"/>
      <c r="P619" s="223"/>
      <c r="Q619" s="223"/>
      <c r="R619" s="223"/>
      <c r="S619" s="223"/>
      <c r="T619" s="223"/>
      <c r="U619" s="223"/>
      <c r="V619" s="223"/>
      <c r="W619" s="223"/>
      <c r="X619" s="223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150</v>
      </c>
      <c r="AH619" s="214"/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38" t="str">
        <f>C619</f>
        <v>- VŠECHNY PRVKY BUDOU DODÁNY V KOMPLETIZOVANÉM PROVEDENÍ (VČ. KOTEVNÍCH A PODKLADNÍCH PRVKŮ, PÁSEK, LIŠT ATP.)</v>
      </c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">
      <c r="A620" s="221"/>
      <c r="B620" s="222"/>
      <c r="C620" s="253" t="s">
        <v>727</v>
      </c>
      <c r="D620" s="247"/>
      <c r="E620" s="247"/>
      <c r="F620" s="247"/>
      <c r="G620" s="247"/>
      <c r="H620" s="223"/>
      <c r="I620" s="223"/>
      <c r="J620" s="223"/>
      <c r="K620" s="223"/>
      <c r="L620" s="223"/>
      <c r="M620" s="223"/>
      <c r="N620" s="223"/>
      <c r="O620" s="223"/>
      <c r="P620" s="223"/>
      <c r="Q620" s="223"/>
      <c r="R620" s="223"/>
      <c r="S620" s="223"/>
      <c r="T620" s="223"/>
      <c r="U620" s="223"/>
      <c r="V620" s="223"/>
      <c r="W620" s="223"/>
      <c r="X620" s="223"/>
      <c r="Y620" s="214"/>
      <c r="Z620" s="214"/>
      <c r="AA620" s="214"/>
      <c r="AB620" s="214"/>
      <c r="AC620" s="214"/>
      <c r="AD620" s="214"/>
      <c r="AE620" s="214"/>
      <c r="AF620" s="214"/>
      <c r="AG620" s="214" t="s">
        <v>150</v>
      </c>
      <c r="AH620" s="214"/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 x14ac:dyDescent="0.2">
      <c r="A621" s="221"/>
      <c r="B621" s="222"/>
      <c r="C621" s="253" t="s">
        <v>728</v>
      </c>
      <c r="D621" s="247"/>
      <c r="E621" s="247"/>
      <c r="F621" s="247"/>
      <c r="G621" s="247"/>
      <c r="H621" s="223"/>
      <c r="I621" s="223"/>
      <c r="J621" s="223"/>
      <c r="K621" s="223"/>
      <c r="L621" s="223"/>
      <c r="M621" s="223"/>
      <c r="N621" s="223"/>
      <c r="O621" s="223"/>
      <c r="P621" s="223"/>
      <c r="Q621" s="223"/>
      <c r="R621" s="223"/>
      <c r="S621" s="223"/>
      <c r="T621" s="223"/>
      <c r="U621" s="223"/>
      <c r="V621" s="223"/>
      <c r="W621" s="223"/>
      <c r="X621" s="223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150</v>
      </c>
      <c r="AH621" s="214"/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 x14ac:dyDescent="0.2">
      <c r="A622" s="221"/>
      <c r="B622" s="222"/>
      <c r="C622" s="253" t="s">
        <v>729</v>
      </c>
      <c r="D622" s="247"/>
      <c r="E622" s="247"/>
      <c r="F622" s="247"/>
      <c r="G622" s="247"/>
      <c r="H622" s="223"/>
      <c r="I622" s="223"/>
      <c r="J622" s="223"/>
      <c r="K622" s="223"/>
      <c r="L622" s="223"/>
      <c r="M622" s="223"/>
      <c r="N622" s="223"/>
      <c r="O622" s="223"/>
      <c r="P622" s="223"/>
      <c r="Q622" s="223"/>
      <c r="R622" s="223"/>
      <c r="S622" s="223"/>
      <c r="T622" s="223"/>
      <c r="U622" s="223"/>
      <c r="V622" s="223"/>
      <c r="W622" s="223"/>
      <c r="X622" s="223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150</v>
      </c>
      <c r="AH622" s="214"/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">
      <c r="A623" s="221"/>
      <c r="B623" s="222"/>
      <c r="C623" s="253" t="s">
        <v>730</v>
      </c>
      <c r="D623" s="247"/>
      <c r="E623" s="247"/>
      <c r="F623" s="247"/>
      <c r="G623" s="247"/>
      <c r="H623" s="223"/>
      <c r="I623" s="223"/>
      <c r="J623" s="223"/>
      <c r="K623" s="223"/>
      <c r="L623" s="223"/>
      <c r="M623" s="223"/>
      <c r="N623" s="223"/>
      <c r="O623" s="223"/>
      <c r="P623" s="223"/>
      <c r="Q623" s="223"/>
      <c r="R623" s="223"/>
      <c r="S623" s="223"/>
      <c r="T623" s="223"/>
      <c r="U623" s="223"/>
      <c r="V623" s="223"/>
      <c r="W623" s="223"/>
      <c r="X623" s="223"/>
      <c r="Y623" s="214"/>
      <c r="Z623" s="214"/>
      <c r="AA623" s="214"/>
      <c r="AB623" s="214"/>
      <c r="AC623" s="214"/>
      <c r="AD623" s="214"/>
      <c r="AE623" s="214"/>
      <c r="AF623" s="214"/>
      <c r="AG623" s="214" t="s">
        <v>150</v>
      </c>
      <c r="AH623" s="214"/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21"/>
      <c r="B624" s="222"/>
      <c r="C624" s="271" t="s">
        <v>305</v>
      </c>
      <c r="D624" s="258"/>
      <c r="E624" s="259"/>
      <c r="F624" s="223"/>
      <c r="G624" s="223"/>
      <c r="H624" s="223"/>
      <c r="I624" s="223"/>
      <c r="J624" s="223"/>
      <c r="K624" s="223"/>
      <c r="L624" s="223"/>
      <c r="M624" s="223"/>
      <c r="N624" s="223"/>
      <c r="O624" s="223"/>
      <c r="P624" s="223"/>
      <c r="Q624" s="223"/>
      <c r="R624" s="223"/>
      <c r="S624" s="223"/>
      <c r="T624" s="223"/>
      <c r="U624" s="223"/>
      <c r="V624" s="223"/>
      <c r="W624" s="223"/>
      <c r="X624" s="223"/>
      <c r="Y624" s="214"/>
      <c r="Z624" s="214"/>
      <c r="AA624" s="214"/>
      <c r="AB624" s="214"/>
      <c r="AC624" s="214"/>
      <c r="AD624" s="214"/>
      <c r="AE624" s="214"/>
      <c r="AF624" s="214"/>
      <c r="AG624" s="214" t="s">
        <v>198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 x14ac:dyDescent="0.2">
      <c r="A625" s="221"/>
      <c r="B625" s="222"/>
      <c r="C625" s="271" t="s">
        <v>731</v>
      </c>
      <c r="D625" s="258"/>
      <c r="E625" s="259">
        <v>1</v>
      </c>
      <c r="F625" s="223"/>
      <c r="G625" s="223"/>
      <c r="H625" s="223"/>
      <c r="I625" s="223"/>
      <c r="J625" s="223"/>
      <c r="K625" s="223"/>
      <c r="L625" s="223"/>
      <c r="M625" s="223"/>
      <c r="N625" s="223"/>
      <c r="O625" s="223"/>
      <c r="P625" s="223"/>
      <c r="Q625" s="223"/>
      <c r="R625" s="223"/>
      <c r="S625" s="223"/>
      <c r="T625" s="223"/>
      <c r="U625" s="223"/>
      <c r="V625" s="223"/>
      <c r="W625" s="223"/>
      <c r="X625" s="223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198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ht="22.5" outlineLevel="1" x14ac:dyDescent="0.2">
      <c r="A626" s="231">
        <v>100</v>
      </c>
      <c r="B626" s="232" t="s">
        <v>732</v>
      </c>
      <c r="C626" s="250" t="s">
        <v>733</v>
      </c>
      <c r="D626" s="233" t="s">
        <v>529</v>
      </c>
      <c r="E626" s="234">
        <v>1</v>
      </c>
      <c r="F626" s="235"/>
      <c r="G626" s="236">
        <f>ROUND(E626*F626,2)</f>
        <v>0</v>
      </c>
      <c r="H626" s="235"/>
      <c r="I626" s="236">
        <f>ROUND(E626*H626,2)</f>
        <v>0</v>
      </c>
      <c r="J626" s="235"/>
      <c r="K626" s="236">
        <f>ROUND(E626*J626,2)</f>
        <v>0</v>
      </c>
      <c r="L626" s="236">
        <v>21</v>
      </c>
      <c r="M626" s="236">
        <f>G626*(1+L626/100)</f>
        <v>0</v>
      </c>
      <c r="N626" s="236">
        <v>0</v>
      </c>
      <c r="O626" s="236">
        <f>ROUND(E626*N626,2)</f>
        <v>0</v>
      </c>
      <c r="P626" s="236">
        <v>0</v>
      </c>
      <c r="Q626" s="236">
        <f>ROUND(E626*P626,2)</f>
        <v>0</v>
      </c>
      <c r="R626" s="236"/>
      <c r="S626" s="236" t="s">
        <v>180</v>
      </c>
      <c r="T626" s="237" t="s">
        <v>146</v>
      </c>
      <c r="U626" s="223">
        <v>2.72</v>
      </c>
      <c r="V626" s="223">
        <f>ROUND(E626*U626,2)</f>
        <v>2.72</v>
      </c>
      <c r="W626" s="223"/>
      <c r="X626" s="223" t="s">
        <v>193</v>
      </c>
      <c r="Y626" s="214"/>
      <c r="Z626" s="214"/>
      <c r="AA626" s="214"/>
      <c r="AB626" s="214"/>
      <c r="AC626" s="214"/>
      <c r="AD626" s="214"/>
      <c r="AE626" s="214"/>
      <c r="AF626" s="214"/>
      <c r="AG626" s="214" t="s">
        <v>194</v>
      </c>
      <c r="AH626" s="214"/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 x14ac:dyDescent="0.2">
      <c r="A627" s="221"/>
      <c r="B627" s="222"/>
      <c r="C627" s="251" t="s">
        <v>734</v>
      </c>
      <c r="D627" s="239"/>
      <c r="E627" s="239"/>
      <c r="F627" s="239"/>
      <c r="G627" s="239"/>
      <c r="H627" s="223"/>
      <c r="I627" s="223"/>
      <c r="J627" s="223"/>
      <c r="K627" s="223"/>
      <c r="L627" s="223"/>
      <c r="M627" s="223"/>
      <c r="N627" s="223"/>
      <c r="O627" s="223"/>
      <c r="P627" s="223"/>
      <c r="Q627" s="223"/>
      <c r="R627" s="223"/>
      <c r="S627" s="223"/>
      <c r="T627" s="223"/>
      <c r="U627" s="223"/>
      <c r="V627" s="223"/>
      <c r="W627" s="223"/>
      <c r="X627" s="223"/>
      <c r="Y627" s="214"/>
      <c r="Z627" s="214"/>
      <c r="AA627" s="214"/>
      <c r="AB627" s="214"/>
      <c r="AC627" s="214"/>
      <c r="AD627" s="214"/>
      <c r="AE627" s="214"/>
      <c r="AF627" s="214"/>
      <c r="AG627" s="214" t="s">
        <v>150</v>
      </c>
      <c r="AH627" s="214"/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outlineLevel="1" x14ac:dyDescent="0.2">
      <c r="A628" s="221"/>
      <c r="B628" s="222"/>
      <c r="C628" s="253" t="s">
        <v>735</v>
      </c>
      <c r="D628" s="247"/>
      <c r="E628" s="247"/>
      <c r="F628" s="247"/>
      <c r="G628" s="247"/>
      <c r="H628" s="223"/>
      <c r="I628" s="223"/>
      <c r="J628" s="223"/>
      <c r="K628" s="223"/>
      <c r="L628" s="223"/>
      <c r="M628" s="223"/>
      <c r="N628" s="223"/>
      <c r="O628" s="223"/>
      <c r="P628" s="223"/>
      <c r="Q628" s="223"/>
      <c r="R628" s="223"/>
      <c r="S628" s="223"/>
      <c r="T628" s="223"/>
      <c r="U628" s="223"/>
      <c r="V628" s="223"/>
      <c r="W628" s="223"/>
      <c r="X628" s="223"/>
      <c r="Y628" s="214"/>
      <c r="Z628" s="214"/>
      <c r="AA628" s="214"/>
      <c r="AB628" s="214"/>
      <c r="AC628" s="214"/>
      <c r="AD628" s="214"/>
      <c r="AE628" s="214"/>
      <c r="AF628" s="214"/>
      <c r="AG628" s="214" t="s">
        <v>150</v>
      </c>
      <c r="AH628" s="214"/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1" x14ac:dyDescent="0.2">
      <c r="A629" s="221"/>
      <c r="B629" s="222"/>
      <c r="C629" s="253" t="s">
        <v>736</v>
      </c>
      <c r="D629" s="247"/>
      <c r="E629" s="247"/>
      <c r="F629" s="247"/>
      <c r="G629" s="247"/>
      <c r="H629" s="223"/>
      <c r="I629" s="223"/>
      <c r="J629" s="223"/>
      <c r="K629" s="223"/>
      <c r="L629" s="223"/>
      <c r="M629" s="223"/>
      <c r="N629" s="223"/>
      <c r="O629" s="223"/>
      <c r="P629" s="223"/>
      <c r="Q629" s="223"/>
      <c r="R629" s="223"/>
      <c r="S629" s="223"/>
      <c r="T629" s="223"/>
      <c r="U629" s="223"/>
      <c r="V629" s="223"/>
      <c r="W629" s="223"/>
      <c r="X629" s="223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150</v>
      </c>
      <c r="AH629" s="214"/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">
      <c r="A630" s="221"/>
      <c r="B630" s="222"/>
      <c r="C630" s="253" t="s">
        <v>722</v>
      </c>
      <c r="D630" s="247"/>
      <c r="E630" s="247"/>
      <c r="F630" s="247"/>
      <c r="G630" s="247"/>
      <c r="H630" s="223"/>
      <c r="I630" s="223"/>
      <c r="J630" s="223"/>
      <c r="K630" s="223"/>
      <c r="L630" s="223"/>
      <c r="M630" s="223"/>
      <c r="N630" s="223"/>
      <c r="O630" s="223"/>
      <c r="P630" s="223"/>
      <c r="Q630" s="223"/>
      <c r="R630" s="223"/>
      <c r="S630" s="223"/>
      <c r="T630" s="223"/>
      <c r="U630" s="223"/>
      <c r="V630" s="223"/>
      <c r="W630" s="223"/>
      <c r="X630" s="223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150</v>
      </c>
      <c r="AH630" s="214"/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">
      <c r="A631" s="221"/>
      <c r="B631" s="222"/>
      <c r="C631" s="253" t="s">
        <v>737</v>
      </c>
      <c r="D631" s="247"/>
      <c r="E631" s="247"/>
      <c r="F631" s="247"/>
      <c r="G631" s="247"/>
      <c r="H631" s="223"/>
      <c r="I631" s="223"/>
      <c r="J631" s="223"/>
      <c r="K631" s="223"/>
      <c r="L631" s="223"/>
      <c r="M631" s="223"/>
      <c r="N631" s="223"/>
      <c r="O631" s="223"/>
      <c r="P631" s="223"/>
      <c r="Q631" s="223"/>
      <c r="R631" s="223"/>
      <c r="S631" s="223"/>
      <c r="T631" s="223"/>
      <c r="U631" s="223"/>
      <c r="V631" s="223"/>
      <c r="W631" s="223"/>
      <c r="X631" s="223"/>
      <c r="Y631" s="214"/>
      <c r="Z631" s="214"/>
      <c r="AA631" s="214"/>
      <c r="AB631" s="214"/>
      <c r="AC631" s="214"/>
      <c r="AD631" s="214"/>
      <c r="AE631" s="214"/>
      <c r="AF631" s="214"/>
      <c r="AG631" s="214" t="s">
        <v>150</v>
      </c>
      <c r="AH631" s="214"/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 x14ac:dyDescent="0.2">
      <c r="A632" s="221"/>
      <c r="B632" s="222"/>
      <c r="C632" s="253" t="s">
        <v>738</v>
      </c>
      <c r="D632" s="247"/>
      <c r="E632" s="247"/>
      <c r="F632" s="247"/>
      <c r="G632" s="247"/>
      <c r="H632" s="223"/>
      <c r="I632" s="223"/>
      <c r="J632" s="223"/>
      <c r="K632" s="223"/>
      <c r="L632" s="223"/>
      <c r="M632" s="223"/>
      <c r="N632" s="223"/>
      <c r="O632" s="223"/>
      <c r="P632" s="223"/>
      <c r="Q632" s="223"/>
      <c r="R632" s="223"/>
      <c r="S632" s="223"/>
      <c r="T632" s="223"/>
      <c r="U632" s="223"/>
      <c r="V632" s="223"/>
      <c r="W632" s="223"/>
      <c r="X632" s="223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150</v>
      </c>
      <c r="AH632" s="214"/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">
      <c r="A633" s="221"/>
      <c r="B633" s="222"/>
      <c r="C633" s="253" t="s">
        <v>724</v>
      </c>
      <c r="D633" s="247"/>
      <c r="E633" s="247"/>
      <c r="F633" s="247"/>
      <c r="G633" s="247"/>
      <c r="H633" s="223"/>
      <c r="I633" s="223"/>
      <c r="J633" s="223"/>
      <c r="K633" s="223"/>
      <c r="L633" s="223"/>
      <c r="M633" s="223"/>
      <c r="N633" s="223"/>
      <c r="O633" s="223"/>
      <c r="P633" s="223"/>
      <c r="Q633" s="223"/>
      <c r="R633" s="223"/>
      <c r="S633" s="223"/>
      <c r="T633" s="223"/>
      <c r="U633" s="223"/>
      <c r="V633" s="223"/>
      <c r="W633" s="223"/>
      <c r="X633" s="223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150</v>
      </c>
      <c r="AH633" s="214"/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1" x14ac:dyDescent="0.2">
      <c r="A634" s="221"/>
      <c r="B634" s="222"/>
      <c r="C634" s="253" t="s">
        <v>725</v>
      </c>
      <c r="D634" s="247"/>
      <c r="E634" s="247"/>
      <c r="F634" s="247"/>
      <c r="G634" s="247"/>
      <c r="H634" s="223"/>
      <c r="I634" s="223"/>
      <c r="J634" s="223"/>
      <c r="K634" s="223"/>
      <c r="L634" s="223"/>
      <c r="M634" s="223"/>
      <c r="N634" s="223"/>
      <c r="O634" s="223"/>
      <c r="P634" s="223"/>
      <c r="Q634" s="223"/>
      <c r="R634" s="223"/>
      <c r="S634" s="223"/>
      <c r="T634" s="223"/>
      <c r="U634" s="223"/>
      <c r="V634" s="223"/>
      <c r="W634" s="223"/>
      <c r="X634" s="223"/>
      <c r="Y634" s="214"/>
      <c r="Z634" s="214"/>
      <c r="AA634" s="214"/>
      <c r="AB634" s="214"/>
      <c r="AC634" s="214"/>
      <c r="AD634" s="214"/>
      <c r="AE634" s="214"/>
      <c r="AF634" s="214"/>
      <c r="AG634" s="214" t="s">
        <v>150</v>
      </c>
      <c r="AH634" s="214"/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ht="22.5" outlineLevel="1" x14ac:dyDescent="0.2">
      <c r="A635" s="221"/>
      <c r="B635" s="222"/>
      <c r="C635" s="253" t="s">
        <v>726</v>
      </c>
      <c r="D635" s="247"/>
      <c r="E635" s="247"/>
      <c r="F635" s="247"/>
      <c r="G635" s="247"/>
      <c r="H635" s="223"/>
      <c r="I635" s="223"/>
      <c r="J635" s="223"/>
      <c r="K635" s="223"/>
      <c r="L635" s="223"/>
      <c r="M635" s="223"/>
      <c r="N635" s="223"/>
      <c r="O635" s="223"/>
      <c r="P635" s="223"/>
      <c r="Q635" s="223"/>
      <c r="R635" s="223"/>
      <c r="S635" s="223"/>
      <c r="T635" s="223"/>
      <c r="U635" s="223"/>
      <c r="V635" s="223"/>
      <c r="W635" s="223"/>
      <c r="X635" s="223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150</v>
      </c>
      <c r="AH635" s="214"/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38" t="str">
        <f>C635</f>
        <v>- VŠECHNY PRVKY BUDOU DODÁNY V KOMPLETIZOVANÉM PROVEDENÍ (VČ. KOTEVNÍCH A PODKLADNÍCH PRVKŮ, PÁSEK, LIŠT ATP.)</v>
      </c>
      <c r="BB635" s="214"/>
      <c r="BC635" s="214"/>
      <c r="BD635" s="214"/>
      <c r="BE635" s="214"/>
      <c r="BF635" s="214"/>
      <c r="BG635" s="214"/>
      <c r="BH635" s="214"/>
    </row>
    <row r="636" spans="1:60" outlineLevel="1" x14ac:dyDescent="0.2">
      <c r="A636" s="221"/>
      <c r="B636" s="222"/>
      <c r="C636" s="253" t="s">
        <v>727</v>
      </c>
      <c r="D636" s="247"/>
      <c r="E636" s="247"/>
      <c r="F636" s="247"/>
      <c r="G636" s="247"/>
      <c r="H636" s="223"/>
      <c r="I636" s="223"/>
      <c r="J636" s="223"/>
      <c r="K636" s="223"/>
      <c r="L636" s="223"/>
      <c r="M636" s="223"/>
      <c r="N636" s="223"/>
      <c r="O636" s="223"/>
      <c r="P636" s="223"/>
      <c r="Q636" s="223"/>
      <c r="R636" s="223"/>
      <c r="S636" s="223"/>
      <c r="T636" s="223"/>
      <c r="U636" s="223"/>
      <c r="V636" s="223"/>
      <c r="W636" s="223"/>
      <c r="X636" s="223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150</v>
      </c>
      <c r="AH636" s="214"/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">
      <c r="A637" s="221"/>
      <c r="B637" s="222"/>
      <c r="C637" s="253" t="s">
        <v>728</v>
      </c>
      <c r="D637" s="247"/>
      <c r="E637" s="247"/>
      <c r="F637" s="247"/>
      <c r="G637" s="247"/>
      <c r="H637" s="223"/>
      <c r="I637" s="223"/>
      <c r="J637" s="223"/>
      <c r="K637" s="223"/>
      <c r="L637" s="223"/>
      <c r="M637" s="223"/>
      <c r="N637" s="223"/>
      <c r="O637" s="223"/>
      <c r="P637" s="223"/>
      <c r="Q637" s="223"/>
      <c r="R637" s="223"/>
      <c r="S637" s="223"/>
      <c r="T637" s="223"/>
      <c r="U637" s="223"/>
      <c r="V637" s="223"/>
      <c r="W637" s="223"/>
      <c r="X637" s="223"/>
      <c r="Y637" s="214"/>
      <c r="Z637" s="214"/>
      <c r="AA637" s="214"/>
      <c r="AB637" s="214"/>
      <c r="AC637" s="214"/>
      <c r="AD637" s="214"/>
      <c r="AE637" s="214"/>
      <c r="AF637" s="214"/>
      <c r="AG637" s="214" t="s">
        <v>150</v>
      </c>
      <c r="AH637" s="214"/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21"/>
      <c r="B638" s="222"/>
      <c r="C638" s="253" t="s">
        <v>729</v>
      </c>
      <c r="D638" s="247"/>
      <c r="E638" s="247"/>
      <c r="F638" s="247"/>
      <c r="G638" s="247"/>
      <c r="H638" s="223"/>
      <c r="I638" s="223"/>
      <c r="J638" s="223"/>
      <c r="K638" s="223"/>
      <c r="L638" s="223"/>
      <c r="M638" s="223"/>
      <c r="N638" s="223"/>
      <c r="O638" s="223"/>
      <c r="P638" s="223"/>
      <c r="Q638" s="223"/>
      <c r="R638" s="223"/>
      <c r="S638" s="223"/>
      <c r="T638" s="223"/>
      <c r="U638" s="223"/>
      <c r="V638" s="223"/>
      <c r="W638" s="223"/>
      <c r="X638" s="223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150</v>
      </c>
      <c r="AH638" s="214"/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 x14ac:dyDescent="0.2">
      <c r="A639" s="221"/>
      <c r="B639" s="222"/>
      <c r="C639" s="253" t="s">
        <v>730</v>
      </c>
      <c r="D639" s="247"/>
      <c r="E639" s="247"/>
      <c r="F639" s="247"/>
      <c r="G639" s="247"/>
      <c r="H639" s="223"/>
      <c r="I639" s="223"/>
      <c r="J639" s="223"/>
      <c r="K639" s="223"/>
      <c r="L639" s="223"/>
      <c r="M639" s="223"/>
      <c r="N639" s="223"/>
      <c r="O639" s="223"/>
      <c r="P639" s="223"/>
      <c r="Q639" s="223"/>
      <c r="R639" s="223"/>
      <c r="S639" s="223"/>
      <c r="T639" s="223"/>
      <c r="U639" s="223"/>
      <c r="V639" s="223"/>
      <c r="W639" s="223"/>
      <c r="X639" s="223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150</v>
      </c>
      <c r="AH639" s="214"/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 x14ac:dyDescent="0.2">
      <c r="A640" s="221"/>
      <c r="B640" s="222"/>
      <c r="C640" s="271" t="s">
        <v>305</v>
      </c>
      <c r="D640" s="258"/>
      <c r="E640" s="259"/>
      <c r="F640" s="223"/>
      <c r="G640" s="223"/>
      <c r="H640" s="223"/>
      <c r="I640" s="223"/>
      <c r="J640" s="223"/>
      <c r="K640" s="223"/>
      <c r="L640" s="223"/>
      <c r="M640" s="223"/>
      <c r="N640" s="223"/>
      <c r="O640" s="223"/>
      <c r="P640" s="223"/>
      <c r="Q640" s="223"/>
      <c r="R640" s="223"/>
      <c r="S640" s="223"/>
      <c r="T640" s="223"/>
      <c r="U640" s="223"/>
      <c r="V640" s="223"/>
      <c r="W640" s="223"/>
      <c r="X640" s="223"/>
      <c r="Y640" s="214"/>
      <c r="Z640" s="214"/>
      <c r="AA640" s="214"/>
      <c r="AB640" s="214"/>
      <c r="AC640" s="214"/>
      <c r="AD640" s="214"/>
      <c r="AE640" s="214"/>
      <c r="AF640" s="214"/>
      <c r="AG640" s="214" t="s">
        <v>198</v>
      </c>
      <c r="AH640" s="214">
        <v>0</v>
      </c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">
      <c r="A641" s="221"/>
      <c r="B641" s="222"/>
      <c r="C641" s="271" t="s">
        <v>739</v>
      </c>
      <c r="D641" s="258"/>
      <c r="E641" s="259">
        <v>1</v>
      </c>
      <c r="F641" s="223"/>
      <c r="G641" s="223"/>
      <c r="H641" s="223"/>
      <c r="I641" s="223"/>
      <c r="J641" s="223"/>
      <c r="K641" s="223"/>
      <c r="L641" s="223"/>
      <c r="M641" s="223"/>
      <c r="N641" s="223"/>
      <c r="O641" s="223"/>
      <c r="P641" s="223"/>
      <c r="Q641" s="223"/>
      <c r="R641" s="223"/>
      <c r="S641" s="223"/>
      <c r="T641" s="223"/>
      <c r="U641" s="223"/>
      <c r="V641" s="223"/>
      <c r="W641" s="223"/>
      <c r="X641" s="223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198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x14ac:dyDescent="0.2">
      <c r="A642" s="225" t="s">
        <v>140</v>
      </c>
      <c r="B642" s="226" t="s">
        <v>105</v>
      </c>
      <c r="C642" s="249" t="s">
        <v>106</v>
      </c>
      <c r="D642" s="227"/>
      <c r="E642" s="228"/>
      <c r="F642" s="229"/>
      <c r="G642" s="229">
        <f>SUMIF(AG643:AG647,"&lt;&gt;NOR",G643:G647)</f>
        <v>0</v>
      </c>
      <c r="H642" s="229"/>
      <c r="I642" s="229">
        <f>SUM(I643:I647)</f>
        <v>0</v>
      </c>
      <c r="J642" s="229"/>
      <c r="K642" s="229">
        <f>SUM(K643:K647)</f>
        <v>0</v>
      </c>
      <c r="L642" s="229"/>
      <c r="M642" s="229">
        <f>SUM(M643:M647)</f>
        <v>0</v>
      </c>
      <c r="N642" s="229"/>
      <c r="O642" s="229">
        <f>SUM(O643:O647)</f>
        <v>0</v>
      </c>
      <c r="P642" s="229"/>
      <c r="Q642" s="229">
        <f>SUM(Q643:Q647)</f>
        <v>0</v>
      </c>
      <c r="R642" s="229"/>
      <c r="S642" s="229"/>
      <c r="T642" s="230"/>
      <c r="U642" s="224"/>
      <c r="V642" s="224">
        <f>SUM(V643:V647)</f>
        <v>0.55000000000000004</v>
      </c>
      <c r="W642" s="224"/>
      <c r="X642" s="224"/>
      <c r="AG642" t="s">
        <v>141</v>
      </c>
    </row>
    <row r="643" spans="1:60" outlineLevel="1" x14ac:dyDescent="0.2">
      <c r="A643" s="231">
        <v>101</v>
      </c>
      <c r="B643" s="232" t="s">
        <v>740</v>
      </c>
      <c r="C643" s="250" t="s">
        <v>741</v>
      </c>
      <c r="D643" s="233" t="s">
        <v>191</v>
      </c>
      <c r="E643" s="234">
        <v>4.1500000000000004</v>
      </c>
      <c r="F643" s="235"/>
      <c r="G643" s="236">
        <f>ROUND(E643*F643,2)</f>
        <v>0</v>
      </c>
      <c r="H643" s="235"/>
      <c r="I643" s="236">
        <f>ROUND(E643*H643,2)</f>
        <v>0</v>
      </c>
      <c r="J643" s="235"/>
      <c r="K643" s="236">
        <f>ROUND(E643*J643,2)</f>
        <v>0</v>
      </c>
      <c r="L643" s="236">
        <v>21</v>
      </c>
      <c r="M643" s="236">
        <f>G643*(1+L643/100)</f>
        <v>0</v>
      </c>
      <c r="N643" s="236">
        <v>1.4999999999999999E-4</v>
      </c>
      <c r="O643" s="236">
        <f>ROUND(E643*N643,2)</f>
        <v>0</v>
      </c>
      <c r="P643" s="236">
        <v>0</v>
      </c>
      <c r="Q643" s="236">
        <f>ROUND(E643*P643,2)</f>
        <v>0</v>
      </c>
      <c r="R643" s="236" t="s">
        <v>742</v>
      </c>
      <c r="S643" s="236" t="s">
        <v>145</v>
      </c>
      <c r="T643" s="237" t="s">
        <v>145</v>
      </c>
      <c r="U643" s="223">
        <v>3.2480000000000002E-2</v>
      </c>
      <c r="V643" s="223">
        <f>ROUND(E643*U643,2)</f>
        <v>0.13</v>
      </c>
      <c r="W643" s="223"/>
      <c r="X643" s="223" t="s">
        <v>193</v>
      </c>
      <c r="Y643" s="214"/>
      <c r="Z643" s="214"/>
      <c r="AA643" s="214"/>
      <c r="AB643" s="214"/>
      <c r="AC643" s="214"/>
      <c r="AD643" s="214"/>
      <c r="AE643" s="214"/>
      <c r="AF643" s="214"/>
      <c r="AG643" s="214" t="s">
        <v>194</v>
      </c>
      <c r="AH643" s="214"/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21"/>
      <c r="B644" s="222"/>
      <c r="C644" s="271" t="s">
        <v>743</v>
      </c>
      <c r="D644" s="258"/>
      <c r="E644" s="259">
        <v>4.1500000000000004</v>
      </c>
      <c r="F644" s="223"/>
      <c r="G644" s="223"/>
      <c r="H644" s="223"/>
      <c r="I644" s="223"/>
      <c r="J644" s="223"/>
      <c r="K644" s="223"/>
      <c r="L644" s="223"/>
      <c r="M644" s="223"/>
      <c r="N644" s="223"/>
      <c r="O644" s="223"/>
      <c r="P644" s="223"/>
      <c r="Q644" s="223"/>
      <c r="R644" s="223"/>
      <c r="S644" s="223"/>
      <c r="T644" s="223"/>
      <c r="U644" s="223"/>
      <c r="V644" s="223"/>
      <c r="W644" s="223"/>
      <c r="X644" s="223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198</v>
      </c>
      <c r="AH644" s="214">
        <v>5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">
      <c r="A645" s="231">
        <v>102</v>
      </c>
      <c r="B645" s="232" t="s">
        <v>744</v>
      </c>
      <c r="C645" s="250" t="s">
        <v>745</v>
      </c>
      <c r="D645" s="233" t="s">
        <v>191</v>
      </c>
      <c r="E645" s="234">
        <v>4.1500000000000004</v>
      </c>
      <c r="F645" s="235"/>
      <c r="G645" s="236">
        <f>ROUND(E645*F645,2)</f>
        <v>0</v>
      </c>
      <c r="H645" s="235"/>
      <c r="I645" s="236">
        <f>ROUND(E645*H645,2)</f>
        <v>0</v>
      </c>
      <c r="J645" s="235"/>
      <c r="K645" s="236">
        <f>ROUND(E645*J645,2)</f>
        <v>0</v>
      </c>
      <c r="L645" s="236">
        <v>21</v>
      </c>
      <c r="M645" s="236">
        <f>G645*(1+L645/100)</f>
        <v>0</v>
      </c>
      <c r="N645" s="236">
        <v>4.6000000000000001E-4</v>
      </c>
      <c r="O645" s="236">
        <f>ROUND(E645*N645,2)</f>
        <v>0</v>
      </c>
      <c r="P645" s="236">
        <v>0</v>
      </c>
      <c r="Q645" s="236">
        <f>ROUND(E645*P645,2)</f>
        <v>0</v>
      </c>
      <c r="R645" s="236" t="s">
        <v>742</v>
      </c>
      <c r="S645" s="236" t="s">
        <v>145</v>
      </c>
      <c r="T645" s="237" t="s">
        <v>145</v>
      </c>
      <c r="U645" s="223">
        <v>0.10191</v>
      </c>
      <c r="V645" s="223">
        <f>ROUND(E645*U645,2)</f>
        <v>0.42</v>
      </c>
      <c r="W645" s="223"/>
      <c r="X645" s="223" t="s">
        <v>193</v>
      </c>
      <c r="Y645" s="214"/>
      <c r="Z645" s="214"/>
      <c r="AA645" s="214"/>
      <c r="AB645" s="214"/>
      <c r="AC645" s="214"/>
      <c r="AD645" s="214"/>
      <c r="AE645" s="214"/>
      <c r="AF645" s="214"/>
      <c r="AG645" s="214" t="s">
        <v>194</v>
      </c>
      <c r="AH645" s="214"/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outlineLevel="1" x14ac:dyDescent="0.2">
      <c r="A646" s="221"/>
      <c r="B646" s="222"/>
      <c r="C646" s="271" t="s">
        <v>746</v>
      </c>
      <c r="D646" s="258"/>
      <c r="E646" s="259">
        <v>2.7749999999999999</v>
      </c>
      <c r="F646" s="223"/>
      <c r="G646" s="223"/>
      <c r="H646" s="223"/>
      <c r="I646" s="223"/>
      <c r="J646" s="223"/>
      <c r="K646" s="223"/>
      <c r="L646" s="223"/>
      <c r="M646" s="223"/>
      <c r="N646" s="223"/>
      <c r="O646" s="223"/>
      <c r="P646" s="223"/>
      <c r="Q646" s="223"/>
      <c r="R646" s="223"/>
      <c r="S646" s="223"/>
      <c r="T646" s="223"/>
      <c r="U646" s="223"/>
      <c r="V646" s="223"/>
      <c r="W646" s="223"/>
      <c r="X646" s="223"/>
      <c r="Y646" s="214"/>
      <c r="Z646" s="214"/>
      <c r="AA646" s="214"/>
      <c r="AB646" s="214"/>
      <c r="AC646" s="214"/>
      <c r="AD646" s="214"/>
      <c r="AE646" s="214"/>
      <c r="AF646" s="214"/>
      <c r="AG646" s="214" t="s">
        <v>198</v>
      </c>
      <c r="AH646" s="214">
        <v>5</v>
      </c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">
      <c r="A647" s="221"/>
      <c r="B647" s="222"/>
      <c r="C647" s="271" t="s">
        <v>747</v>
      </c>
      <c r="D647" s="258"/>
      <c r="E647" s="259">
        <v>1.375</v>
      </c>
      <c r="F647" s="223"/>
      <c r="G647" s="223"/>
      <c r="H647" s="223"/>
      <c r="I647" s="223"/>
      <c r="J647" s="223"/>
      <c r="K647" s="223"/>
      <c r="L647" s="223"/>
      <c r="M647" s="223"/>
      <c r="N647" s="223"/>
      <c r="O647" s="223"/>
      <c r="P647" s="223"/>
      <c r="Q647" s="223"/>
      <c r="R647" s="223"/>
      <c r="S647" s="223"/>
      <c r="T647" s="223"/>
      <c r="U647" s="223"/>
      <c r="V647" s="223"/>
      <c r="W647" s="223"/>
      <c r="X647" s="223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198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x14ac:dyDescent="0.2">
      <c r="A648" s="225" t="s">
        <v>140</v>
      </c>
      <c r="B648" s="226" t="s">
        <v>107</v>
      </c>
      <c r="C648" s="249" t="s">
        <v>108</v>
      </c>
      <c r="D648" s="227"/>
      <c r="E648" s="228"/>
      <c r="F648" s="229"/>
      <c r="G648" s="229">
        <f>SUMIF(AG649:AG673,"&lt;&gt;NOR",G649:G673)</f>
        <v>0</v>
      </c>
      <c r="H648" s="229"/>
      <c r="I648" s="229">
        <f>SUM(I649:I673)</f>
        <v>0</v>
      </c>
      <c r="J648" s="229"/>
      <c r="K648" s="229">
        <f>SUM(K649:K673)</f>
        <v>0</v>
      </c>
      <c r="L648" s="229"/>
      <c r="M648" s="229">
        <f>SUM(M649:M673)</f>
        <v>0</v>
      </c>
      <c r="N648" s="229"/>
      <c r="O648" s="229">
        <f>SUM(O649:O673)</f>
        <v>0</v>
      </c>
      <c r="P648" s="229"/>
      <c r="Q648" s="229">
        <f>SUM(Q649:Q673)</f>
        <v>0</v>
      </c>
      <c r="R648" s="229"/>
      <c r="S648" s="229"/>
      <c r="T648" s="230"/>
      <c r="U648" s="224"/>
      <c r="V648" s="224">
        <f>SUM(V649:V673)</f>
        <v>33.14</v>
      </c>
      <c r="W648" s="224"/>
      <c r="X648" s="224"/>
      <c r="AG648" t="s">
        <v>141</v>
      </c>
    </row>
    <row r="649" spans="1:60" ht="22.5" outlineLevel="1" x14ac:dyDescent="0.2">
      <c r="A649" s="231">
        <v>103</v>
      </c>
      <c r="B649" s="232" t="s">
        <v>748</v>
      </c>
      <c r="C649" s="250" t="s">
        <v>749</v>
      </c>
      <c r="D649" s="233" t="s">
        <v>627</v>
      </c>
      <c r="E649" s="234">
        <v>11.81293</v>
      </c>
      <c r="F649" s="235"/>
      <c r="G649" s="236">
        <f>ROUND(E649*F649,2)</f>
        <v>0</v>
      </c>
      <c r="H649" s="235"/>
      <c r="I649" s="236">
        <f>ROUND(E649*H649,2)</f>
        <v>0</v>
      </c>
      <c r="J649" s="235"/>
      <c r="K649" s="236">
        <f>ROUND(E649*J649,2)</f>
        <v>0</v>
      </c>
      <c r="L649" s="236">
        <v>21</v>
      </c>
      <c r="M649" s="236">
        <f>G649*(1+L649/100)</f>
        <v>0</v>
      </c>
      <c r="N649" s="236">
        <v>0</v>
      </c>
      <c r="O649" s="236">
        <f>ROUND(E649*N649,2)</f>
        <v>0</v>
      </c>
      <c r="P649" s="236">
        <v>0</v>
      </c>
      <c r="Q649" s="236">
        <f>ROUND(E649*P649,2)</f>
        <v>0</v>
      </c>
      <c r="R649" s="236" t="s">
        <v>587</v>
      </c>
      <c r="S649" s="236" t="s">
        <v>145</v>
      </c>
      <c r="T649" s="237" t="s">
        <v>145</v>
      </c>
      <c r="U649" s="223">
        <v>0.93300000000000005</v>
      </c>
      <c r="V649" s="223">
        <f>ROUND(E649*U649,2)</f>
        <v>11.02</v>
      </c>
      <c r="W649" s="223"/>
      <c r="X649" s="223" t="s">
        <v>750</v>
      </c>
      <c r="Y649" s="214"/>
      <c r="Z649" s="214"/>
      <c r="AA649" s="214"/>
      <c r="AB649" s="214"/>
      <c r="AC649" s="214"/>
      <c r="AD649" s="214"/>
      <c r="AE649" s="214"/>
      <c r="AF649" s="214"/>
      <c r="AG649" s="214" t="s">
        <v>751</v>
      </c>
      <c r="AH649" s="214"/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">
      <c r="A650" s="221"/>
      <c r="B650" s="222"/>
      <c r="C650" s="271" t="s">
        <v>752</v>
      </c>
      <c r="D650" s="258"/>
      <c r="E650" s="259"/>
      <c r="F650" s="223"/>
      <c r="G650" s="223"/>
      <c r="H650" s="223"/>
      <c r="I650" s="223"/>
      <c r="J650" s="223"/>
      <c r="K650" s="223"/>
      <c r="L650" s="223"/>
      <c r="M650" s="223"/>
      <c r="N650" s="223"/>
      <c r="O650" s="223"/>
      <c r="P650" s="223"/>
      <c r="Q650" s="223"/>
      <c r="R650" s="223"/>
      <c r="S650" s="223"/>
      <c r="T650" s="223"/>
      <c r="U650" s="223"/>
      <c r="V650" s="223"/>
      <c r="W650" s="223"/>
      <c r="X650" s="223"/>
      <c r="Y650" s="214"/>
      <c r="Z650" s="214"/>
      <c r="AA650" s="214"/>
      <c r="AB650" s="214"/>
      <c r="AC650" s="214"/>
      <c r="AD650" s="214"/>
      <c r="AE650" s="214"/>
      <c r="AF650" s="214"/>
      <c r="AG650" s="214" t="s">
        <v>198</v>
      </c>
      <c r="AH650" s="214">
        <v>0</v>
      </c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outlineLevel="1" x14ac:dyDescent="0.2">
      <c r="A651" s="221"/>
      <c r="B651" s="222"/>
      <c r="C651" s="271" t="s">
        <v>753</v>
      </c>
      <c r="D651" s="258"/>
      <c r="E651" s="259"/>
      <c r="F651" s="223"/>
      <c r="G651" s="223"/>
      <c r="H651" s="223"/>
      <c r="I651" s="223"/>
      <c r="J651" s="223"/>
      <c r="K651" s="223"/>
      <c r="L651" s="223"/>
      <c r="M651" s="223"/>
      <c r="N651" s="223"/>
      <c r="O651" s="223"/>
      <c r="P651" s="223"/>
      <c r="Q651" s="223"/>
      <c r="R651" s="223"/>
      <c r="S651" s="223"/>
      <c r="T651" s="223"/>
      <c r="U651" s="223"/>
      <c r="V651" s="223"/>
      <c r="W651" s="223"/>
      <c r="X651" s="223"/>
      <c r="Y651" s="214"/>
      <c r="Z651" s="214"/>
      <c r="AA651" s="214"/>
      <c r="AB651" s="214"/>
      <c r="AC651" s="214"/>
      <c r="AD651" s="214"/>
      <c r="AE651" s="214"/>
      <c r="AF651" s="214"/>
      <c r="AG651" s="214" t="s">
        <v>198</v>
      </c>
      <c r="AH651" s="214">
        <v>0</v>
      </c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outlineLevel="1" x14ac:dyDescent="0.2">
      <c r="A652" s="221"/>
      <c r="B652" s="222"/>
      <c r="C652" s="271" t="s">
        <v>754</v>
      </c>
      <c r="D652" s="258"/>
      <c r="E652" s="259">
        <v>11.81293</v>
      </c>
      <c r="F652" s="223"/>
      <c r="G652" s="223"/>
      <c r="H652" s="223"/>
      <c r="I652" s="223"/>
      <c r="J652" s="223"/>
      <c r="K652" s="223"/>
      <c r="L652" s="223"/>
      <c r="M652" s="223"/>
      <c r="N652" s="223"/>
      <c r="O652" s="223"/>
      <c r="P652" s="223"/>
      <c r="Q652" s="223"/>
      <c r="R652" s="223"/>
      <c r="S652" s="223"/>
      <c r="T652" s="223"/>
      <c r="U652" s="223"/>
      <c r="V652" s="223"/>
      <c r="W652" s="223"/>
      <c r="X652" s="223"/>
      <c r="Y652" s="214"/>
      <c r="Z652" s="214"/>
      <c r="AA652" s="214"/>
      <c r="AB652" s="214"/>
      <c r="AC652" s="214"/>
      <c r="AD652" s="214"/>
      <c r="AE652" s="214"/>
      <c r="AF652" s="214"/>
      <c r="AG652" s="214" t="s">
        <v>198</v>
      </c>
      <c r="AH652" s="214">
        <v>0</v>
      </c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31">
        <v>104</v>
      </c>
      <c r="B653" s="232" t="s">
        <v>755</v>
      </c>
      <c r="C653" s="250" t="s">
        <v>756</v>
      </c>
      <c r="D653" s="233" t="s">
        <v>627</v>
      </c>
      <c r="E653" s="234">
        <v>11.81293</v>
      </c>
      <c r="F653" s="235"/>
      <c r="G653" s="236">
        <f>ROUND(E653*F653,2)</f>
        <v>0</v>
      </c>
      <c r="H653" s="235"/>
      <c r="I653" s="236">
        <f>ROUND(E653*H653,2)</f>
        <v>0</v>
      </c>
      <c r="J653" s="235"/>
      <c r="K653" s="236">
        <f>ROUND(E653*J653,2)</f>
        <v>0</v>
      </c>
      <c r="L653" s="236">
        <v>21</v>
      </c>
      <c r="M653" s="236">
        <f>G653*(1+L653/100)</f>
        <v>0</v>
      </c>
      <c r="N653" s="236">
        <v>0</v>
      </c>
      <c r="O653" s="236">
        <f>ROUND(E653*N653,2)</f>
        <v>0</v>
      </c>
      <c r="P653" s="236">
        <v>0</v>
      </c>
      <c r="Q653" s="236">
        <f>ROUND(E653*P653,2)</f>
        <v>0</v>
      </c>
      <c r="R653" s="236" t="s">
        <v>587</v>
      </c>
      <c r="S653" s="236" t="s">
        <v>145</v>
      </c>
      <c r="T653" s="237" t="s">
        <v>145</v>
      </c>
      <c r="U653" s="223">
        <v>0.49</v>
      </c>
      <c r="V653" s="223">
        <f>ROUND(E653*U653,2)</f>
        <v>5.79</v>
      </c>
      <c r="W653" s="223"/>
      <c r="X653" s="223" t="s">
        <v>750</v>
      </c>
      <c r="Y653" s="214"/>
      <c r="Z653" s="214"/>
      <c r="AA653" s="214"/>
      <c r="AB653" s="214"/>
      <c r="AC653" s="214"/>
      <c r="AD653" s="214"/>
      <c r="AE653" s="214"/>
      <c r="AF653" s="214"/>
      <c r="AG653" s="214" t="s">
        <v>751</v>
      </c>
      <c r="AH653" s="214"/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21"/>
      <c r="B654" s="222"/>
      <c r="C654" s="251" t="s">
        <v>757</v>
      </c>
      <c r="D654" s="239"/>
      <c r="E654" s="239"/>
      <c r="F654" s="239"/>
      <c r="G654" s="239"/>
      <c r="H654" s="223"/>
      <c r="I654" s="223"/>
      <c r="J654" s="223"/>
      <c r="K654" s="223"/>
      <c r="L654" s="223"/>
      <c r="M654" s="223"/>
      <c r="N654" s="223"/>
      <c r="O654" s="223"/>
      <c r="P654" s="223"/>
      <c r="Q654" s="223"/>
      <c r="R654" s="223"/>
      <c r="S654" s="223"/>
      <c r="T654" s="223"/>
      <c r="U654" s="223"/>
      <c r="V654" s="223"/>
      <c r="W654" s="223"/>
      <c r="X654" s="223"/>
      <c r="Y654" s="214"/>
      <c r="Z654" s="214"/>
      <c r="AA654" s="214"/>
      <c r="AB654" s="214"/>
      <c r="AC654" s="214"/>
      <c r="AD654" s="214"/>
      <c r="AE654" s="214"/>
      <c r="AF654" s="214"/>
      <c r="AG654" s="214" t="s">
        <v>150</v>
      </c>
      <c r="AH654" s="214"/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">
      <c r="A655" s="221"/>
      <c r="B655" s="222"/>
      <c r="C655" s="271" t="s">
        <v>752</v>
      </c>
      <c r="D655" s="258"/>
      <c r="E655" s="259"/>
      <c r="F655" s="223"/>
      <c r="G655" s="223"/>
      <c r="H655" s="223"/>
      <c r="I655" s="223"/>
      <c r="J655" s="223"/>
      <c r="K655" s="223"/>
      <c r="L655" s="223"/>
      <c r="M655" s="223"/>
      <c r="N655" s="223"/>
      <c r="O655" s="223"/>
      <c r="P655" s="223"/>
      <c r="Q655" s="223"/>
      <c r="R655" s="223"/>
      <c r="S655" s="223"/>
      <c r="T655" s="223"/>
      <c r="U655" s="223"/>
      <c r="V655" s="223"/>
      <c r="W655" s="223"/>
      <c r="X655" s="223"/>
      <c r="Y655" s="214"/>
      <c r="Z655" s="214"/>
      <c r="AA655" s="214"/>
      <c r="AB655" s="214"/>
      <c r="AC655" s="214"/>
      <c r="AD655" s="214"/>
      <c r="AE655" s="214"/>
      <c r="AF655" s="214"/>
      <c r="AG655" s="214" t="s">
        <v>198</v>
      </c>
      <c r="AH655" s="214">
        <v>0</v>
      </c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 x14ac:dyDescent="0.2">
      <c r="A656" s="221"/>
      <c r="B656" s="222"/>
      <c r="C656" s="271" t="s">
        <v>753</v>
      </c>
      <c r="D656" s="258"/>
      <c r="E656" s="259"/>
      <c r="F656" s="223"/>
      <c r="G656" s="223"/>
      <c r="H656" s="223"/>
      <c r="I656" s="223"/>
      <c r="J656" s="223"/>
      <c r="K656" s="223"/>
      <c r="L656" s="223"/>
      <c r="M656" s="223"/>
      <c r="N656" s="223"/>
      <c r="O656" s="223"/>
      <c r="P656" s="223"/>
      <c r="Q656" s="223"/>
      <c r="R656" s="223"/>
      <c r="S656" s="223"/>
      <c r="T656" s="223"/>
      <c r="U656" s="223"/>
      <c r="V656" s="223"/>
      <c r="W656" s="223"/>
      <c r="X656" s="223"/>
      <c r="Y656" s="214"/>
      <c r="Z656" s="214"/>
      <c r="AA656" s="214"/>
      <c r="AB656" s="214"/>
      <c r="AC656" s="214"/>
      <c r="AD656" s="214"/>
      <c r="AE656" s="214"/>
      <c r="AF656" s="214"/>
      <c r="AG656" s="214" t="s">
        <v>198</v>
      </c>
      <c r="AH656" s="214">
        <v>0</v>
      </c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21"/>
      <c r="B657" s="222"/>
      <c r="C657" s="271" t="s">
        <v>754</v>
      </c>
      <c r="D657" s="258"/>
      <c r="E657" s="259">
        <v>11.81293</v>
      </c>
      <c r="F657" s="223"/>
      <c r="G657" s="223"/>
      <c r="H657" s="223"/>
      <c r="I657" s="223"/>
      <c r="J657" s="223"/>
      <c r="K657" s="223"/>
      <c r="L657" s="223"/>
      <c r="M657" s="223"/>
      <c r="N657" s="223"/>
      <c r="O657" s="223"/>
      <c r="P657" s="223"/>
      <c r="Q657" s="223"/>
      <c r="R657" s="223"/>
      <c r="S657" s="223"/>
      <c r="T657" s="223"/>
      <c r="U657" s="223"/>
      <c r="V657" s="223"/>
      <c r="W657" s="223"/>
      <c r="X657" s="223"/>
      <c r="Y657" s="214"/>
      <c r="Z657" s="214"/>
      <c r="AA657" s="214"/>
      <c r="AB657" s="214"/>
      <c r="AC657" s="214"/>
      <c r="AD657" s="214"/>
      <c r="AE657" s="214"/>
      <c r="AF657" s="214"/>
      <c r="AG657" s="214" t="s">
        <v>198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outlineLevel="1" x14ac:dyDescent="0.2">
      <c r="A658" s="231">
        <v>105</v>
      </c>
      <c r="B658" s="232" t="s">
        <v>758</v>
      </c>
      <c r="C658" s="250" t="s">
        <v>759</v>
      </c>
      <c r="D658" s="233" t="s">
        <v>627</v>
      </c>
      <c r="E658" s="234">
        <v>165.38103000000001</v>
      </c>
      <c r="F658" s="235"/>
      <c r="G658" s="236">
        <f>ROUND(E658*F658,2)</f>
        <v>0</v>
      </c>
      <c r="H658" s="235"/>
      <c r="I658" s="236">
        <f>ROUND(E658*H658,2)</f>
        <v>0</v>
      </c>
      <c r="J658" s="235"/>
      <c r="K658" s="236">
        <f>ROUND(E658*J658,2)</f>
        <v>0</v>
      </c>
      <c r="L658" s="236">
        <v>21</v>
      </c>
      <c r="M658" s="236">
        <f>G658*(1+L658/100)</f>
        <v>0</v>
      </c>
      <c r="N658" s="236">
        <v>0</v>
      </c>
      <c r="O658" s="236">
        <f>ROUND(E658*N658,2)</f>
        <v>0</v>
      </c>
      <c r="P658" s="236">
        <v>0</v>
      </c>
      <c r="Q658" s="236">
        <f>ROUND(E658*P658,2)</f>
        <v>0</v>
      </c>
      <c r="R658" s="236" t="s">
        <v>587</v>
      </c>
      <c r="S658" s="236" t="s">
        <v>145</v>
      </c>
      <c r="T658" s="237" t="s">
        <v>145</v>
      </c>
      <c r="U658" s="223">
        <v>0</v>
      </c>
      <c r="V658" s="223">
        <f>ROUND(E658*U658,2)</f>
        <v>0</v>
      </c>
      <c r="W658" s="223"/>
      <c r="X658" s="223" t="s">
        <v>750</v>
      </c>
      <c r="Y658" s="214"/>
      <c r="Z658" s="214"/>
      <c r="AA658" s="214"/>
      <c r="AB658" s="214"/>
      <c r="AC658" s="214"/>
      <c r="AD658" s="214"/>
      <c r="AE658" s="214"/>
      <c r="AF658" s="214"/>
      <c r="AG658" s="214" t="s">
        <v>751</v>
      </c>
      <c r="AH658" s="214"/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">
      <c r="A659" s="221"/>
      <c r="B659" s="222"/>
      <c r="C659" s="271" t="s">
        <v>752</v>
      </c>
      <c r="D659" s="258"/>
      <c r="E659" s="259"/>
      <c r="F659" s="223"/>
      <c r="G659" s="223"/>
      <c r="H659" s="223"/>
      <c r="I659" s="223"/>
      <c r="J659" s="223"/>
      <c r="K659" s="223"/>
      <c r="L659" s="223"/>
      <c r="M659" s="223"/>
      <c r="N659" s="223"/>
      <c r="O659" s="223"/>
      <c r="P659" s="223"/>
      <c r="Q659" s="223"/>
      <c r="R659" s="223"/>
      <c r="S659" s="223"/>
      <c r="T659" s="223"/>
      <c r="U659" s="223"/>
      <c r="V659" s="223"/>
      <c r="W659" s="223"/>
      <c r="X659" s="223"/>
      <c r="Y659" s="214"/>
      <c r="Z659" s="214"/>
      <c r="AA659" s="214"/>
      <c r="AB659" s="214"/>
      <c r="AC659" s="214"/>
      <c r="AD659" s="214"/>
      <c r="AE659" s="214"/>
      <c r="AF659" s="214"/>
      <c r="AG659" s="214" t="s">
        <v>198</v>
      </c>
      <c r="AH659" s="214">
        <v>0</v>
      </c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">
      <c r="A660" s="221"/>
      <c r="B660" s="222"/>
      <c r="C660" s="271" t="s">
        <v>753</v>
      </c>
      <c r="D660" s="258"/>
      <c r="E660" s="259"/>
      <c r="F660" s="223"/>
      <c r="G660" s="223"/>
      <c r="H660" s="223"/>
      <c r="I660" s="223"/>
      <c r="J660" s="223"/>
      <c r="K660" s="223"/>
      <c r="L660" s="223"/>
      <c r="M660" s="223"/>
      <c r="N660" s="223"/>
      <c r="O660" s="223"/>
      <c r="P660" s="223"/>
      <c r="Q660" s="223"/>
      <c r="R660" s="223"/>
      <c r="S660" s="223"/>
      <c r="T660" s="223"/>
      <c r="U660" s="223"/>
      <c r="V660" s="223"/>
      <c r="W660" s="223"/>
      <c r="X660" s="223"/>
      <c r="Y660" s="214"/>
      <c r="Z660" s="214"/>
      <c r="AA660" s="214"/>
      <c r="AB660" s="214"/>
      <c r="AC660" s="214"/>
      <c r="AD660" s="214"/>
      <c r="AE660" s="214"/>
      <c r="AF660" s="214"/>
      <c r="AG660" s="214" t="s">
        <v>198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">
      <c r="A661" s="221"/>
      <c r="B661" s="222"/>
      <c r="C661" s="271" t="s">
        <v>760</v>
      </c>
      <c r="D661" s="258"/>
      <c r="E661" s="259">
        <v>165.38103000000001</v>
      </c>
      <c r="F661" s="223"/>
      <c r="G661" s="223"/>
      <c r="H661" s="223"/>
      <c r="I661" s="223"/>
      <c r="J661" s="223"/>
      <c r="K661" s="223"/>
      <c r="L661" s="223"/>
      <c r="M661" s="223"/>
      <c r="N661" s="223"/>
      <c r="O661" s="223"/>
      <c r="P661" s="223"/>
      <c r="Q661" s="223"/>
      <c r="R661" s="223"/>
      <c r="S661" s="223"/>
      <c r="T661" s="223"/>
      <c r="U661" s="223"/>
      <c r="V661" s="223"/>
      <c r="W661" s="223"/>
      <c r="X661" s="223"/>
      <c r="Y661" s="214"/>
      <c r="Z661" s="214"/>
      <c r="AA661" s="214"/>
      <c r="AB661" s="214"/>
      <c r="AC661" s="214"/>
      <c r="AD661" s="214"/>
      <c r="AE661" s="214"/>
      <c r="AF661" s="214"/>
      <c r="AG661" s="214" t="s">
        <v>198</v>
      </c>
      <c r="AH661" s="214">
        <v>0</v>
      </c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31">
        <v>106</v>
      </c>
      <c r="B662" s="232" t="s">
        <v>761</v>
      </c>
      <c r="C662" s="250" t="s">
        <v>762</v>
      </c>
      <c r="D662" s="233" t="s">
        <v>627</v>
      </c>
      <c r="E662" s="234">
        <v>11.81293</v>
      </c>
      <c r="F662" s="235"/>
      <c r="G662" s="236">
        <f>ROUND(E662*F662,2)</f>
        <v>0</v>
      </c>
      <c r="H662" s="235"/>
      <c r="I662" s="236">
        <f>ROUND(E662*H662,2)</f>
        <v>0</v>
      </c>
      <c r="J662" s="235"/>
      <c r="K662" s="236">
        <f>ROUND(E662*J662,2)</f>
        <v>0</v>
      </c>
      <c r="L662" s="236">
        <v>21</v>
      </c>
      <c r="M662" s="236">
        <f>G662*(1+L662/100)</f>
        <v>0</v>
      </c>
      <c r="N662" s="236">
        <v>0</v>
      </c>
      <c r="O662" s="236">
        <f>ROUND(E662*N662,2)</f>
        <v>0</v>
      </c>
      <c r="P662" s="236">
        <v>0</v>
      </c>
      <c r="Q662" s="236">
        <f>ROUND(E662*P662,2)</f>
        <v>0</v>
      </c>
      <c r="R662" s="236" t="s">
        <v>587</v>
      </c>
      <c r="S662" s="236" t="s">
        <v>145</v>
      </c>
      <c r="T662" s="237" t="s">
        <v>145</v>
      </c>
      <c r="U662" s="223">
        <v>0.94199999999999995</v>
      </c>
      <c r="V662" s="223">
        <f>ROUND(E662*U662,2)</f>
        <v>11.13</v>
      </c>
      <c r="W662" s="223"/>
      <c r="X662" s="223" t="s">
        <v>750</v>
      </c>
      <c r="Y662" s="214"/>
      <c r="Z662" s="214"/>
      <c r="AA662" s="214"/>
      <c r="AB662" s="214"/>
      <c r="AC662" s="214"/>
      <c r="AD662" s="214"/>
      <c r="AE662" s="214"/>
      <c r="AF662" s="214"/>
      <c r="AG662" s="214" t="s">
        <v>751</v>
      </c>
      <c r="AH662" s="214"/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21"/>
      <c r="B663" s="222"/>
      <c r="C663" s="271" t="s">
        <v>752</v>
      </c>
      <c r="D663" s="258"/>
      <c r="E663" s="259"/>
      <c r="F663" s="223"/>
      <c r="G663" s="223"/>
      <c r="H663" s="223"/>
      <c r="I663" s="223"/>
      <c r="J663" s="223"/>
      <c r="K663" s="223"/>
      <c r="L663" s="223"/>
      <c r="M663" s="223"/>
      <c r="N663" s="223"/>
      <c r="O663" s="223"/>
      <c r="P663" s="223"/>
      <c r="Q663" s="223"/>
      <c r="R663" s="223"/>
      <c r="S663" s="223"/>
      <c r="T663" s="223"/>
      <c r="U663" s="223"/>
      <c r="V663" s="223"/>
      <c r="W663" s="223"/>
      <c r="X663" s="223"/>
      <c r="Y663" s="214"/>
      <c r="Z663" s="214"/>
      <c r="AA663" s="214"/>
      <c r="AB663" s="214"/>
      <c r="AC663" s="214"/>
      <c r="AD663" s="214"/>
      <c r="AE663" s="214"/>
      <c r="AF663" s="214"/>
      <c r="AG663" s="214" t="s">
        <v>198</v>
      </c>
      <c r="AH663" s="214">
        <v>0</v>
      </c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">
      <c r="A664" s="221"/>
      <c r="B664" s="222"/>
      <c r="C664" s="271" t="s">
        <v>753</v>
      </c>
      <c r="D664" s="258"/>
      <c r="E664" s="259"/>
      <c r="F664" s="223"/>
      <c r="G664" s="223"/>
      <c r="H664" s="223"/>
      <c r="I664" s="223"/>
      <c r="J664" s="223"/>
      <c r="K664" s="223"/>
      <c r="L664" s="223"/>
      <c r="M664" s="223"/>
      <c r="N664" s="223"/>
      <c r="O664" s="223"/>
      <c r="P664" s="223"/>
      <c r="Q664" s="223"/>
      <c r="R664" s="223"/>
      <c r="S664" s="223"/>
      <c r="T664" s="223"/>
      <c r="U664" s="223"/>
      <c r="V664" s="223"/>
      <c r="W664" s="223"/>
      <c r="X664" s="223"/>
      <c r="Y664" s="214"/>
      <c r="Z664" s="214"/>
      <c r="AA664" s="214"/>
      <c r="AB664" s="214"/>
      <c r="AC664" s="214"/>
      <c r="AD664" s="214"/>
      <c r="AE664" s="214"/>
      <c r="AF664" s="214"/>
      <c r="AG664" s="214" t="s">
        <v>198</v>
      </c>
      <c r="AH664" s="214">
        <v>0</v>
      </c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21"/>
      <c r="B665" s="222"/>
      <c r="C665" s="271" t="s">
        <v>754</v>
      </c>
      <c r="D665" s="258"/>
      <c r="E665" s="259">
        <v>11.81293</v>
      </c>
      <c r="F665" s="223"/>
      <c r="G665" s="223"/>
      <c r="H665" s="223"/>
      <c r="I665" s="223"/>
      <c r="J665" s="223"/>
      <c r="K665" s="223"/>
      <c r="L665" s="223"/>
      <c r="M665" s="223"/>
      <c r="N665" s="223"/>
      <c r="O665" s="223"/>
      <c r="P665" s="223"/>
      <c r="Q665" s="223"/>
      <c r="R665" s="223"/>
      <c r="S665" s="223"/>
      <c r="T665" s="223"/>
      <c r="U665" s="223"/>
      <c r="V665" s="223"/>
      <c r="W665" s="223"/>
      <c r="X665" s="223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198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ht="22.5" outlineLevel="1" x14ac:dyDescent="0.2">
      <c r="A666" s="231">
        <v>107</v>
      </c>
      <c r="B666" s="232" t="s">
        <v>763</v>
      </c>
      <c r="C666" s="250" t="s">
        <v>764</v>
      </c>
      <c r="D666" s="233" t="s">
        <v>627</v>
      </c>
      <c r="E666" s="234">
        <v>47.251719999999999</v>
      </c>
      <c r="F666" s="235"/>
      <c r="G666" s="236">
        <f>ROUND(E666*F666,2)</f>
        <v>0</v>
      </c>
      <c r="H666" s="235"/>
      <c r="I666" s="236">
        <f>ROUND(E666*H666,2)</f>
        <v>0</v>
      </c>
      <c r="J666" s="235"/>
      <c r="K666" s="236">
        <f>ROUND(E666*J666,2)</f>
        <v>0</v>
      </c>
      <c r="L666" s="236">
        <v>21</v>
      </c>
      <c r="M666" s="236">
        <f>G666*(1+L666/100)</f>
        <v>0</v>
      </c>
      <c r="N666" s="236">
        <v>0</v>
      </c>
      <c r="O666" s="236">
        <f>ROUND(E666*N666,2)</f>
        <v>0</v>
      </c>
      <c r="P666" s="236">
        <v>0</v>
      </c>
      <c r="Q666" s="236">
        <f>ROUND(E666*P666,2)</f>
        <v>0</v>
      </c>
      <c r="R666" s="236" t="s">
        <v>587</v>
      </c>
      <c r="S666" s="236" t="s">
        <v>145</v>
      </c>
      <c r="T666" s="237" t="s">
        <v>145</v>
      </c>
      <c r="U666" s="223">
        <v>0.11</v>
      </c>
      <c r="V666" s="223">
        <f>ROUND(E666*U666,2)</f>
        <v>5.2</v>
      </c>
      <c r="W666" s="223"/>
      <c r="X666" s="223" t="s">
        <v>750</v>
      </c>
      <c r="Y666" s="214"/>
      <c r="Z666" s="214"/>
      <c r="AA666" s="214"/>
      <c r="AB666" s="214"/>
      <c r="AC666" s="214"/>
      <c r="AD666" s="214"/>
      <c r="AE666" s="214"/>
      <c r="AF666" s="214"/>
      <c r="AG666" s="214" t="s">
        <v>751</v>
      </c>
      <c r="AH666" s="214"/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 x14ac:dyDescent="0.2">
      <c r="A667" s="221"/>
      <c r="B667" s="222"/>
      <c r="C667" s="271" t="s">
        <v>752</v>
      </c>
      <c r="D667" s="258"/>
      <c r="E667" s="259"/>
      <c r="F667" s="223"/>
      <c r="G667" s="223"/>
      <c r="H667" s="223"/>
      <c r="I667" s="223"/>
      <c r="J667" s="223"/>
      <c r="K667" s="223"/>
      <c r="L667" s="223"/>
      <c r="M667" s="223"/>
      <c r="N667" s="223"/>
      <c r="O667" s="223"/>
      <c r="P667" s="223"/>
      <c r="Q667" s="223"/>
      <c r="R667" s="223"/>
      <c r="S667" s="223"/>
      <c r="T667" s="223"/>
      <c r="U667" s="223"/>
      <c r="V667" s="223"/>
      <c r="W667" s="223"/>
      <c r="X667" s="223"/>
      <c r="Y667" s="214"/>
      <c r="Z667" s="214"/>
      <c r="AA667" s="214"/>
      <c r="AB667" s="214"/>
      <c r="AC667" s="214"/>
      <c r="AD667" s="214"/>
      <c r="AE667" s="214"/>
      <c r="AF667" s="214"/>
      <c r="AG667" s="214" t="s">
        <v>198</v>
      </c>
      <c r="AH667" s="214">
        <v>0</v>
      </c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">
      <c r="A668" s="221"/>
      <c r="B668" s="222"/>
      <c r="C668" s="271" t="s">
        <v>753</v>
      </c>
      <c r="D668" s="258"/>
      <c r="E668" s="259"/>
      <c r="F668" s="223"/>
      <c r="G668" s="223"/>
      <c r="H668" s="223"/>
      <c r="I668" s="223"/>
      <c r="J668" s="223"/>
      <c r="K668" s="223"/>
      <c r="L668" s="223"/>
      <c r="M668" s="223"/>
      <c r="N668" s="223"/>
      <c r="O668" s="223"/>
      <c r="P668" s="223"/>
      <c r="Q668" s="223"/>
      <c r="R668" s="223"/>
      <c r="S668" s="223"/>
      <c r="T668" s="223"/>
      <c r="U668" s="223"/>
      <c r="V668" s="223"/>
      <c r="W668" s="223"/>
      <c r="X668" s="223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198</v>
      </c>
      <c r="AH668" s="214">
        <v>0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">
      <c r="A669" s="221"/>
      <c r="B669" s="222"/>
      <c r="C669" s="271" t="s">
        <v>765</v>
      </c>
      <c r="D669" s="258"/>
      <c r="E669" s="259">
        <v>47.251719999999999</v>
      </c>
      <c r="F669" s="223"/>
      <c r="G669" s="223"/>
      <c r="H669" s="223"/>
      <c r="I669" s="223"/>
      <c r="J669" s="223"/>
      <c r="K669" s="223"/>
      <c r="L669" s="223"/>
      <c r="M669" s="223"/>
      <c r="N669" s="223"/>
      <c r="O669" s="223"/>
      <c r="P669" s="223"/>
      <c r="Q669" s="223"/>
      <c r="R669" s="223"/>
      <c r="S669" s="223"/>
      <c r="T669" s="223"/>
      <c r="U669" s="223"/>
      <c r="V669" s="223"/>
      <c r="W669" s="223"/>
      <c r="X669" s="223"/>
      <c r="Y669" s="214"/>
      <c r="Z669" s="214"/>
      <c r="AA669" s="214"/>
      <c r="AB669" s="214"/>
      <c r="AC669" s="214"/>
      <c r="AD669" s="214"/>
      <c r="AE669" s="214"/>
      <c r="AF669" s="214"/>
      <c r="AG669" s="214" t="s">
        <v>198</v>
      </c>
      <c r="AH669" s="214">
        <v>0</v>
      </c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outlineLevel="1" x14ac:dyDescent="0.2">
      <c r="A670" s="231">
        <v>108</v>
      </c>
      <c r="B670" s="232" t="s">
        <v>766</v>
      </c>
      <c r="C670" s="250" t="s">
        <v>767</v>
      </c>
      <c r="D670" s="233" t="s">
        <v>627</v>
      </c>
      <c r="E670" s="234">
        <v>11.81293</v>
      </c>
      <c r="F670" s="235"/>
      <c r="G670" s="236">
        <f>ROUND(E670*F670,2)</f>
        <v>0</v>
      </c>
      <c r="H670" s="235"/>
      <c r="I670" s="236">
        <f>ROUND(E670*H670,2)</f>
        <v>0</v>
      </c>
      <c r="J670" s="235"/>
      <c r="K670" s="236">
        <f>ROUND(E670*J670,2)</f>
        <v>0</v>
      </c>
      <c r="L670" s="236">
        <v>21</v>
      </c>
      <c r="M670" s="236">
        <f>G670*(1+L670/100)</f>
        <v>0</v>
      </c>
      <c r="N670" s="236">
        <v>0</v>
      </c>
      <c r="O670" s="236">
        <f>ROUND(E670*N670,2)</f>
        <v>0</v>
      </c>
      <c r="P670" s="236">
        <v>0</v>
      </c>
      <c r="Q670" s="236">
        <f>ROUND(E670*P670,2)</f>
        <v>0</v>
      </c>
      <c r="R670" s="236" t="s">
        <v>587</v>
      </c>
      <c r="S670" s="236" t="s">
        <v>145</v>
      </c>
      <c r="T670" s="237" t="s">
        <v>145</v>
      </c>
      <c r="U670" s="223">
        <v>0</v>
      </c>
      <c r="V670" s="223">
        <f>ROUND(E670*U670,2)</f>
        <v>0</v>
      </c>
      <c r="W670" s="223"/>
      <c r="X670" s="223" t="s">
        <v>750</v>
      </c>
      <c r="Y670" s="214"/>
      <c r="Z670" s="214"/>
      <c r="AA670" s="214"/>
      <c r="AB670" s="214"/>
      <c r="AC670" s="214"/>
      <c r="AD670" s="214"/>
      <c r="AE670" s="214"/>
      <c r="AF670" s="214"/>
      <c r="AG670" s="214" t="s">
        <v>751</v>
      </c>
      <c r="AH670" s="214"/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outlineLevel="1" x14ac:dyDescent="0.2">
      <c r="A671" s="221"/>
      <c r="B671" s="222"/>
      <c r="C671" s="271" t="s">
        <v>752</v>
      </c>
      <c r="D671" s="258"/>
      <c r="E671" s="259"/>
      <c r="F671" s="223"/>
      <c r="G671" s="223"/>
      <c r="H671" s="223"/>
      <c r="I671" s="223"/>
      <c r="J671" s="223"/>
      <c r="K671" s="223"/>
      <c r="L671" s="223"/>
      <c r="M671" s="223"/>
      <c r="N671" s="223"/>
      <c r="O671" s="223"/>
      <c r="P671" s="223"/>
      <c r="Q671" s="223"/>
      <c r="R671" s="223"/>
      <c r="S671" s="223"/>
      <c r="T671" s="223"/>
      <c r="U671" s="223"/>
      <c r="V671" s="223"/>
      <c r="W671" s="223"/>
      <c r="X671" s="223"/>
      <c r="Y671" s="214"/>
      <c r="Z671" s="214"/>
      <c r="AA671" s="214"/>
      <c r="AB671" s="214"/>
      <c r="AC671" s="214"/>
      <c r="AD671" s="214"/>
      <c r="AE671" s="214"/>
      <c r="AF671" s="214"/>
      <c r="AG671" s="214" t="s">
        <v>198</v>
      </c>
      <c r="AH671" s="214">
        <v>0</v>
      </c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 x14ac:dyDescent="0.2">
      <c r="A672" s="221"/>
      <c r="B672" s="222"/>
      <c r="C672" s="271" t="s">
        <v>753</v>
      </c>
      <c r="D672" s="258"/>
      <c r="E672" s="259"/>
      <c r="F672" s="223"/>
      <c r="G672" s="223"/>
      <c r="H672" s="223"/>
      <c r="I672" s="223"/>
      <c r="J672" s="223"/>
      <c r="K672" s="223"/>
      <c r="L672" s="223"/>
      <c r="M672" s="223"/>
      <c r="N672" s="223"/>
      <c r="O672" s="223"/>
      <c r="P672" s="223"/>
      <c r="Q672" s="223"/>
      <c r="R672" s="223"/>
      <c r="S672" s="223"/>
      <c r="T672" s="223"/>
      <c r="U672" s="223"/>
      <c r="V672" s="223"/>
      <c r="W672" s="223"/>
      <c r="X672" s="223"/>
      <c r="Y672" s="214"/>
      <c r="Z672" s="214"/>
      <c r="AA672" s="214"/>
      <c r="AB672" s="214"/>
      <c r="AC672" s="214"/>
      <c r="AD672" s="214"/>
      <c r="AE672" s="214"/>
      <c r="AF672" s="214"/>
      <c r="AG672" s="214" t="s">
        <v>198</v>
      </c>
      <c r="AH672" s="214">
        <v>0</v>
      </c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outlineLevel="1" x14ac:dyDescent="0.2">
      <c r="A673" s="221"/>
      <c r="B673" s="222"/>
      <c r="C673" s="271" t="s">
        <v>754</v>
      </c>
      <c r="D673" s="258"/>
      <c r="E673" s="259">
        <v>11.81293</v>
      </c>
      <c r="F673" s="223"/>
      <c r="G673" s="223"/>
      <c r="H673" s="223"/>
      <c r="I673" s="223"/>
      <c r="J673" s="223"/>
      <c r="K673" s="223"/>
      <c r="L673" s="223"/>
      <c r="M673" s="223"/>
      <c r="N673" s="223"/>
      <c r="O673" s="223"/>
      <c r="P673" s="223"/>
      <c r="Q673" s="223"/>
      <c r="R673" s="223"/>
      <c r="S673" s="223"/>
      <c r="T673" s="223"/>
      <c r="U673" s="223"/>
      <c r="V673" s="223"/>
      <c r="W673" s="223"/>
      <c r="X673" s="223"/>
      <c r="Y673" s="214"/>
      <c r="Z673" s="214"/>
      <c r="AA673" s="214"/>
      <c r="AB673" s="214"/>
      <c r="AC673" s="214"/>
      <c r="AD673" s="214"/>
      <c r="AE673" s="214"/>
      <c r="AF673" s="214"/>
      <c r="AG673" s="214" t="s">
        <v>198</v>
      </c>
      <c r="AH673" s="214">
        <v>0</v>
      </c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x14ac:dyDescent="0.2">
      <c r="A674" s="3"/>
      <c r="B674" s="4"/>
      <c r="C674" s="254"/>
      <c r="D674" s="6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AE674">
        <v>15</v>
      </c>
      <c r="AF674">
        <v>21</v>
      </c>
      <c r="AG674" t="s">
        <v>127</v>
      </c>
    </row>
    <row r="675" spans="1:60" x14ac:dyDescent="0.2">
      <c r="A675" s="217"/>
      <c r="B675" s="218" t="s">
        <v>29</v>
      </c>
      <c r="C675" s="255"/>
      <c r="D675" s="219"/>
      <c r="E675" s="220"/>
      <c r="F675" s="220"/>
      <c r="G675" s="248">
        <f>G8+G58+G63+G67+G91+G104+G115+G403+G410+G415+G427+G444+G473+G512+G519+G543+G604+G611+G642+G648</f>
        <v>0</v>
      </c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AE675">
        <f>SUMIF(L7:L673,AE674,G7:G673)</f>
        <v>0</v>
      </c>
      <c r="AF675">
        <f>SUMIF(L7:L673,AF674,G7:G673)</f>
        <v>0</v>
      </c>
      <c r="AG675" t="s">
        <v>186</v>
      </c>
    </row>
    <row r="676" spans="1:60" x14ac:dyDescent="0.2">
      <c r="A676" s="257" t="s">
        <v>768</v>
      </c>
      <c r="B676" s="257"/>
      <c r="C676" s="254"/>
      <c r="D676" s="6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60" x14ac:dyDescent="0.2">
      <c r="A677" s="3"/>
      <c r="B677" s="4" t="s">
        <v>769</v>
      </c>
      <c r="C677" s="254" t="s">
        <v>770</v>
      </c>
      <c r="D677" s="6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AG677" t="s">
        <v>771</v>
      </c>
    </row>
    <row r="678" spans="1:60" x14ac:dyDescent="0.2">
      <c r="A678" s="3"/>
      <c r="B678" s="4" t="s">
        <v>772</v>
      </c>
      <c r="C678" s="254" t="s">
        <v>773</v>
      </c>
      <c r="D678" s="6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AG678" t="s">
        <v>774</v>
      </c>
    </row>
    <row r="679" spans="1:60" x14ac:dyDescent="0.2">
      <c r="A679" s="3"/>
      <c r="B679" s="4"/>
      <c r="C679" s="254" t="s">
        <v>775</v>
      </c>
      <c r="D679" s="6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AG679" t="s">
        <v>776</v>
      </c>
    </row>
    <row r="680" spans="1:60" x14ac:dyDescent="0.2">
      <c r="A680" s="3"/>
      <c r="B680" s="4"/>
      <c r="C680" s="254"/>
      <c r="D680" s="6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60" x14ac:dyDescent="0.2">
      <c r="C681" s="256"/>
      <c r="D681" s="10"/>
      <c r="AG681" t="s">
        <v>187</v>
      </c>
    </row>
    <row r="682" spans="1:60" x14ac:dyDescent="0.2">
      <c r="D682" s="10"/>
    </row>
    <row r="683" spans="1:60" x14ac:dyDescent="0.2">
      <c r="D683" s="10"/>
    </row>
    <row r="684" spans="1:60" x14ac:dyDescent="0.2">
      <c r="D684" s="10"/>
    </row>
    <row r="685" spans="1:60" x14ac:dyDescent="0.2">
      <c r="D685" s="10"/>
    </row>
    <row r="686" spans="1:60" x14ac:dyDescent="0.2">
      <c r="D686" s="10"/>
    </row>
    <row r="687" spans="1:60" x14ac:dyDescent="0.2">
      <c r="D687" s="10"/>
    </row>
    <row r="688" spans="1:60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jAW1su8AcA4oWGUiex1m06xYtuNgw2HMRj5xPb2/Mx2ExAHdSq4n5UCCUBNQSb4z+juS2stPp6jYi0DEPG7mA==" saltValue="h21n1Z/oh6sFVRVzIrFVww==" spinCount="100000" sheet="1"/>
  <mergeCells count="107">
    <mergeCell ref="C654:G654"/>
    <mergeCell ref="C634:G634"/>
    <mergeCell ref="C635:G635"/>
    <mergeCell ref="C636:G636"/>
    <mergeCell ref="C637:G637"/>
    <mergeCell ref="C638:G638"/>
    <mergeCell ref="C639:G639"/>
    <mergeCell ref="C628:G628"/>
    <mergeCell ref="C629:G629"/>
    <mergeCell ref="C630:G630"/>
    <mergeCell ref="C631:G631"/>
    <mergeCell ref="C632:G632"/>
    <mergeCell ref="C633:G633"/>
    <mergeCell ref="C619:G619"/>
    <mergeCell ref="C620:G620"/>
    <mergeCell ref="C621:G621"/>
    <mergeCell ref="C622:G622"/>
    <mergeCell ref="C623:G623"/>
    <mergeCell ref="C627:G627"/>
    <mergeCell ref="C613:G613"/>
    <mergeCell ref="C614:G614"/>
    <mergeCell ref="C615:G615"/>
    <mergeCell ref="C616:G616"/>
    <mergeCell ref="C617:G617"/>
    <mergeCell ref="C618:G618"/>
    <mergeCell ref="C595:G595"/>
    <mergeCell ref="C596:G596"/>
    <mergeCell ref="C600:G600"/>
    <mergeCell ref="C606:G606"/>
    <mergeCell ref="C607:G607"/>
    <mergeCell ref="C608:G608"/>
    <mergeCell ref="C557:G557"/>
    <mergeCell ref="C584:G584"/>
    <mergeCell ref="C585:G585"/>
    <mergeCell ref="C586:G586"/>
    <mergeCell ref="C590:G590"/>
    <mergeCell ref="C591:G591"/>
    <mergeCell ref="C484:G484"/>
    <mergeCell ref="C514:G514"/>
    <mergeCell ref="C539:G539"/>
    <mergeCell ref="C549:G549"/>
    <mergeCell ref="C550:G550"/>
    <mergeCell ref="C556:G556"/>
    <mergeCell ref="C453:G453"/>
    <mergeCell ref="C454:G454"/>
    <mergeCell ref="C466:G466"/>
    <mergeCell ref="C470:G470"/>
    <mergeCell ref="C475:G475"/>
    <mergeCell ref="C480:G480"/>
    <mergeCell ref="C412:G412"/>
    <mergeCell ref="C417:G417"/>
    <mergeCell ref="C421:G421"/>
    <mergeCell ref="C429:G429"/>
    <mergeCell ref="C448:G448"/>
    <mergeCell ref="C449:G449"/>
    <mergeCell ref="C244:G244"/>
    <mergeCell ref="C245:G245"/>
    <mergeCell ref="C248:G248"/>
    <mergeCell ref="C249:G249"/>
    <mergeCell ref="C400:G400"/>
    <mergeCell ref="C405:G405"/>
    <mergeCell ref="C191:G191"/>
    <mergeCell ref="C192:G192"/>
    <mergeCell ref="C193:G193"/>
    <mergeCell ref="C205:G205"/>
    <mergeCell ref="C218:G218"/>
    <mergeCell ref="C219:G219"/>
    <mergeCell ref="C166:G166"/>
    <mergeCell ref="C167:G167"/>
    <mergeCell ref="C168:G168"/>
    <mergeCell ref="C176:G176"/>
    <mergeCell ref="C177:G177"/>
    <mergeCell ref="C178:G178"/>
    <mergeCell ref="C137:G137"/>
    <mergeCell ref="C142:G142"/>
    <mergeCell ref="C143:G143"/>
    <mergeCell ref="C149:G149"/>
    <mergeCell ref="C150:G150"/>
    <mergeCell ref="C151:G151"/>
    <mergeCell ref="C93:G93"/>
    <mergeCell ref="C102:G102"/>
    <mergeCell ref="C110:G110"/>
    <mergeCell ref="C117:G117"/>
    <mergeCell ref="C130:G130"/>
    <mergeCell ref="C136:G136"/>
    <mergeCell ref="C65:G65"/>
    <mergeCell ref="C69:G69"/>
    <mergeCell ref="C73:G73"/>
    <mergeCell ref="C76:G76"/>
    <mergeCell ref="C80:G80"/>
    <mergeCell ref="C85:G85"/>
    <mergeCell ref="C35:G35"/>
    <mergeCell ref="C39:G39"/>
    <mergeCell ref="C46:G46"/>
    <mergeCell ref="C49:G49"/>
    <mergeCell ref="C52:G52"/>
    <mergeCell ref="C60:G60"/>
    <mergeCell ref="A1:G1"/>
    <mergeCell ref="C2:G2"/>
    <mergeCell ref="C3:G3"/>
    <mergeCell ref="C4:G4"/>
    <mergeCell ref="A676:B676"/>
    <mergeCell ref="C10:G10"/>
    <mergeCell ref="C17:G17"/>
    <mergeCell ref="C21:G21"/>
    <mergeCell ref="C25:G25"/>
    <mergeCell ref="C31:G3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1 Naklady</vt:lpstr>
      <vt:lpstr>SO 06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06 1 Pol'!Názvy_tisku</vt:lpstr>
      <vt:lpstr>oadresa</vt:lpstr>
      <vt:lpstr>Stavba!Objednatel</vt:lpstr>
      <vt:lpstr>Stavba!Objekt</vt:lpstr>
      <vt:lpstr>'SO 00 1 Naklady'!Oblast_tisku</vt:lpstr>
      <vt:lpstr>'SO 06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2020-06-02T00:44:43Z</dcterms:modified>
</cp:coreProperties>
</file>